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9930" activeTab="0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  <sheet name="Sheet1" sheetId="9" r:id="rId9"/>
  </sheets>
  <definedNames>
    <definedName name="_xlnm.Print_Area" localSheetId="0">'1部门预算收支总表'!$A$1:$M$24</definedName>
    <definedName name="_xlnm.Print_Area" localSheetId="1">'2收入预算总表'!$A$1:$S$20</definedName>
    <definedName name="_xlnm.Print_Area" localSheetId="2">'3支出预算总表'!$A$1:$M$21</definedName>
    <definedName name="_xlnm.Print_Area" localSheetId="3">'4一般公共预算和政府性基金收支总表'!$A$1:$L$35</definedName>
    <definedName name="_xlnm.Print_Area" localSheetId="4">'5一般公共预算支出表'!$A$1:$M$21</definedName>
    <definedName name="_xlnm.Print_Area" localSheetId="5">'6一般公共预算基本支出表'!$A$1:$L$39</definedName>
    <definedName name="_xlnm.Print_Area" localSheetId="6">'7一般公共预算“三公”经费支出表'!$A$1:$B$12</definedName>
    <definedName name="_xlnm.Print_Area" localSheetId="7">'8政府性基金支出表'!$A$1:$M$7</definedName>
    <definedName name="_xlnm.Print_Titles" localSheetId="0">'1部门预算收支总表'!$1:$7</definedName>
    <definedName name="_xlnm.Print_Titles" localSheetId="1">'2收入预算总表'!$1:$6</definedName>
    <definedName name="_xlnm.Print_Titles" localSheetId="2">'3支出预算总表'!$1:$6</definedName>
    <definedName name="_xlnm.Print_Titles" localSheetId="3">'4一般公共预算和政府性基金收支总表'!$1:$7</definedName>
    <definedName name="_xlnm.Print_Titles" localSheetId="4">'5一般公共预算支出表'!$1:$6</definedName>
    <definedName name="_xlnm.Print_Titles" localSheetId="5">'6一般公共预算基本支出表'!$1:$7</definedName>
    <definedName name="_xlnm.Print_Titles" localSheetId="6">'7一般公共预算“三公”经费支出表'!$1:$4</definedName>
    <definedName name="_xlnm.Print_Titles" localSheetId="7">'8政府性基金支出表'!$1:$7</definedName>
  </definedNames>
  <calcPr fullCalcOnLoad="1"/>
</workbook>
</file>

<file path=xl/sharedStrings.xml><?xml version="1.0" encoding="utf-8"?>
<sst xmlns="http://schemas.openxmlformats.org/spreadsheetml/2006/main" count="401" uniqueCount="194">
  <si>
    <t>预算01表</t>
  </si>
  <si>
    <t>单位名称：平顶山市石龙区农村公路管理所</t>
  </si>
  <si>
    <t>单位：元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</si>
  <si>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</si>
  <si>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</si>
  <si>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</si>
  <si>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</si>
  <si>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</si>
  <si>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</si>
  <si>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</si>
  <si>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</si>
  <si>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</si>
  <si>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</si>
  <si>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</si>
  <si>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</si>
  <si>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</si>
  <si>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</si>
  <si>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</si>
  <si>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</si>
  <si>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</si>
  <si>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</si>
  <si>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</si>
  <si>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</si>
  <si>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</si>
  <si>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</si>
  <si>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</si>
  <si>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</si>
  <si>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</si>
  <si>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</si>
  <si>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</si>
  <si>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</si>
  <si>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</si>
  <si>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</si>
  <si>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</si>
  <si>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</si>
  <si>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</si>
  <si>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</si>
  <si>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6、专项业务支出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</si>
  <si>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</si>
  <si>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</si>
  <si>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</si>
  <si>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</si>
  <si>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</si>
  <si>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</si>
  <si>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</si>
  <si>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</si>
  <si>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</si>
  <si>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</si>
  <si>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</si>
  <si>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</si>
  <si>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</si>
  <si>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</si>
  <si>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</si>
  <si>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</si>
  <si>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</si>
  <si>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401002</t>
  </si>
  <si>
    <t xml:space="preserve">  </t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</si>
  <si>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</si>
  <si>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</si>
  <si>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</si>
  <si>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</si>
  <si>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</si>
  <si>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</si>
  <si>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</si>
  <si>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</si>
  <si>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212</t>
  </si>
  <si>
    <t>03</t>
  </si>
  <si>
    <t>99</t>
  </si>
  <si>
    <t>其他城乡社区公共设施支出</t>
  </si>
  <si>
    <t>01</t>
  </si>
  <si>
    <t>公路水路运输</t>
  </si>
  <si>
    <t>05</t>
  </si>
  <si>
    <t>公路改建</t>
  </si>
  <si>
    <t>06</t>
  </si>
  <si>
    <t>公路养护</t>
  </si>
  <si>
    <t>其他公路水路运输支出</t>
  </si>
  <si>
    <t>208</t>
  </si>
  <si>
    <t>02</t>
  </si>
  <si>
    <t>事业单位离退休</t>
  </si>
  <si>
    <t>210</t>
  </si>
  <si>
    <t>事业单位医疗</t>
  </si>
  <si>
    <t>221</t>
  </si>
  <si>
    <t>住房公积金</t>
  </si>
  <si>
    <t>08</t>
  </si>
  <si>
    <t>征地和拆迁补偿支出</t>
  </si>
  <si>
    <t>城市建设支出</t>
  </si>
  <si>
    <t>10</t>
  </si>
  <si>
    <t>棚户区改造支出</t>
  </si>
  <si>
    <t>11</t>
  </si>
  <si>
    <t>公共租赁住房支出</t>
  </si>
  <si>
    <t>09</t>
  </si>
  <si>
    <t>城市公共设施</t>
  </si>
  <si>
    <t>预算04表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</si>
  <si>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</si>
  <si>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</si>
  <si>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</si>
  <si>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</si>
  <si>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</si>
  <si>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</si>
  <si>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</si>
  <si>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</si>
  <si>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</si>
  <si>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</si>
  <si>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</si>
  <si>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</si>
  <si>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</si>
  <si>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</si>
  <si>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</si>
  <si>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</si>
  <si>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</si>
  <si>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</si>
  <si>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</si>
  <si>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</si>
  <si>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</si>
  <si>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</si>
  <si>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</si>
  <si>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</si>
  <si>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</si>
  <si>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</si>
  <si>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</si>
  <si>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</si>
  <si>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</si>
  <si>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</si>
  <si>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</si>
  <si>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</si>
  <si>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预算06表</t>
  </si>
  <si>
    <t>科目名称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</si>
  <si>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</si>
  <si>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</si>
  <si>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</si>
  <si>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</si>
  <si>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</si>
  <si>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>04</t>
  </si>
  <si>
    <t xml:space="preserve">  社会保障缴费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</si>
  <si>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</si>
  <si>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</si>
  <si>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</si>
  <si>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</si>
  <si>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</si>
  <si>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</si>
  <si>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</si>
  <si>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</si>
  <si>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</si>
  <si>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</si>
  <si>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>07</t>
  </si>
  <si>
    <t xml:space="preserve">  邮电费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</si>
  <si>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</si>
  <si>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</si>
  <si>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</si>
  <si>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</si>
  <si>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</si>
  <si>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</si>
  <si>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</si>
  <si>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</si>
  <si>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</si>
  <si>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</si>
  <si>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</si>
  <si>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</si>
  <si>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</si>
  <si>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</si>
  <si>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</si>
  <si>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</si>
  <si>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</si>
  <si>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</si>
  <si>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</si>
  <si>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</si>
  <si>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</si>
  <si>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</si>
  <si>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</si>
  <si>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</si>
  <si>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</si>
  <si>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</si>
  <si>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住房公积金</t>
  </si>
  <si>
    <t xml:space="preserve">  采暖补贴</t>
  </si>
  <si>
    <t>预算07表</t>
  </si>
  <si>
    <t>项      目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</si>
  <si>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</si>
  <si>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</si>
  <si>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</si>
  <si>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</si>
  <si>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</si>
  <si>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</si>
  <si>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</si>
  <si>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</si>
  <si>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r>
      <t>4</t>
    </r>
    <r>
      <rPr>
        <sz val="12"/>
        <rFont val="宋体"/>
        <family val="0"/>
      </rPr>
      <t>01002</t>
    </r>
  </si>
  <si>
    <r>
      <t xml:space="preserve"> 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年部门收支总体情况表</t>
    </r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</si>
  <si>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年部门收入总体情况表</t>
    </r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</si>
  <si>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年部门支出总体情况表</t>
    </r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</si>
  <si>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年财政拨款收支总体情况表</t>
    </r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</si>
  <si>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年一般公共预算支出情况表</t>
    </r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</si>
  <si>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年一般公共预算基本支出情况表</t>
    </r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</si>
  <si>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年一般公共预算“三公”经费支出情况表</t>
    </r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</si>
  <si>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年政府性基金支出情况表</t>
    </r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</si>
  <si>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年“三公”经费预算数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</si>
</sst>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#,##0_ "/>
    <numFmt numFmtId="181" formatCode="* #,##0.00;* \-#,##0.00;* &quot;&quot;??;@"/>
    <numFmt numFmtId="182" formatCode="#,##0_);[Red]\(#,##0\)"/>
    <numFmt numFmtId="183" formatCode="#,##0.0"/>
    <numFmt numFmtId="184" formatCode="0.0_);[Red]\(0.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3" fillId="17" borderId="6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6" fillId="19" borderId="0" applyNumberFormat="0" applyBorder="0" applyAlignment="0" applyProtection="0"/>
    <xf numFmtId="0" fontId="14" fillId="16" borderId="8" applyNumberFormat="0" applyAlignment="0" applyProtection="0"/>
    <xf numFmtId="0" fontId="17" fillId="7" borderId="5" applyNumberFormat="0" applyAlignment="0" applyProtection="0"/>
    <xf numFmtId="0" fontId="1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" fillId="23" borderId="9" applyNumberFormat="0" applyFont="0" applyAlignment="0" applyProtection="0"/>
  </cellStyleXfs>
  <cellXfs count="313">
    <xf numFmtId="0" fontId="0" fillId="0" borderId="0" xfId="0" applyAlignment="1">
      <alignment vertical="center"/>
    </xf>
    <xf numFmtId="0" fontId="3" fillId="0" borderId="10" xfId="45" applyFont="1" applyFill="1" applyBorder="1" applyAlignment="1">
      <alignment horizontal="left" vertical="center"/>
      <protection/>
    </xf>
    <xf numFmtId="0" fontId="3" fillId="0" borderId="11" xfId="45" applyFont="1" applyFill="1" applyBorder="1" applyAlignment="1">
      <alignment horizontal="left" vertical="center"/>
      <protection/>
    </xf>
    <xf numFmtId="0" fontId="0" fillId="0" borderId="0" xfId="49" applyFont="1">
      <alignment/>
      <protection/>
    </xf>
    <xf numFmtId="0" fontId="0" fillId="0" borderId="0" xfId="49" applyFont="1" applyFill="1">
      <alignment/>
      <protection/>
    </xf>
    <xf numFmtId="0" fontId="2" fillId="0" borderId="0" xfId="49">
      <alignment/>
      <protection/>
    </xf>
    <xf numFmtId="176" fontId="3" fillId="0" borderId="0" xfId="49" applyNumberFormat="1" applyFont="1" applyFill="1" applyAlignment="1" applyProtection="1">
      <alignment horizontal="center" vertical="center"/>
      <protection/>
    </xf>
    <xf numFmtId="177" fontId="3" fillId="0" borderId="0" xfId="49" applyNumberFormat="1" applyFont="1" applyFill="1" applyAlignment="1" applyProtection="1">
      <alignment horizontal="center" vertical="center"/>
      <protection/>
    </xf>
    <xf numFmtId="0" fontId="3" fillId="0" borderId="0" xfId="49" applyNumberFormat="1" applyFont="1" applyFill="1" applyAlignment="1" applyProtection="1">
      <alignment horizontal="right" vertical="center"/>
      <protection/>
    </xf>
    <xf numFmtId="0" fontId="3" fillId="0" borderId="0" xfId="49" applyNumberFormat="1" applyFont="1" applyFill="1" applyAlignment="1" applyProtection="1">
      <alignment horizontal="left" vertical="center" wrapText="1"/>
      <protection/>
    </xf>
    <xf numFmtId="178" fontId="3" fillId="0" borderId="0" xfId="49" applyNumberFormat="1" applyFont="1" applyFill="1" applyAlignment="1" applyProtection="1">
      <alignment vertical="center"/>
      <protection/>
    </xf>
    <xf numFmtId="178" fontId="3" fillId="0" borderId="12" xfId="49" applyNumberFormat="1" applyFont="1" applyFill="1" applyBorder="1" applyAlignment="1" applyProtection="1">
      <alignment vertical="center"/>
      <protection/>
    </xf>
    <xf numFmtId="0" fontId="0" fillId="0" borderId="13" xfId="49" applyNumberFormat="1" applyFont="1" applyFill="1" applyBorder="1" applyAlignment="1" applyProtection="1">
      <alignment horizontal="centerContinuous" vertical="center"/>
      <protection/>
    </xf>
    <xf numFmtId="0" fontId="0" fillId="0" borderId="14" xfId="49" applyNumberFormat="1" applyFont="1" applyFill="1" applyBorder="1" applyAlignment="1" applyProtection="1">
      <alignment horizontal="centerContinuous" vertical="center"/>
      <protection/>
    </xf>
    <xf numFmtId="0" fontId="0" fillId="0" borderId="14" xfId="49" applyNumberFormat="1" applyFont="1" applyFill="1" applyBorder="1" applyAlignment="1" applyProtection="1">
      <alignment horizontal="center" vertical="center" wrapText="1"/>
      <protection/>
    </xf>
    <xf numFmtId="0" fontId="0" fillId="0" borderId="15" xfId="49" applyNumberFormat="1" applyFont="1" applyFill="1" applyBorder="1" applyAlignment="1" applyProtection="1">
      <alignment horizontal="centerContinuous" vertical="center"/>
      <protection/>
    </xf>
    <xf numFmtId="176" fontId="0" fillId="0" borderId="14" xfId="49" applyNumberFormat="1" applyFont="1" applyFill="1" applyBorder="1" applyAlignment="1" applyProtection="1">
      <alignment horizontal="center" vertical="center"/>
      <protection/>
    </xf>
    <xf numFmtId="177" fontId="0" fillId="0" borderId="14" xfId="49" applyNumberFormat="1" applyFont="1" applyFill="1" applyBorder="1" applyAlignment="1" applyProtection="1">
      <alignment horizontal="center" vertical="center"/>
      <protection/>
    </xf>
    <xf numFmtId="0" fontId="0" fillId="0" borderId="10" xfId="49" applyNumberFormat="1" applyFont="1" applyFill="1" applyBorder="1" applyAlignment="1" applyProtection="1">
      <alignment horizontal="center" vertical="center" wrapText="1"/>
      <protection/>
    </xf>
    <xf numFmtId="0" fontId="0" fillId="0" borderId="14" xfId="49" applyNumberFormat="1" applyFont="1" applyFill="1" applyBorder="1" applyAlignment="1" applyProtection="1">
      <alignment horizontal="center" vertical="center"/>
      <protection/>
    </xf>
    <xf numFmtId="49" fontId="0" fillId="0" borderId="14" xfId="49" applyNumberFormat="1" applyFont="1" applyFill="1" applyBorder="1" applyAlignment="1" applyProtection="1">
      <alignment horizontal="center" vertical="center"/>
      <protection/>
    </xf>
    <xf numFmtId="49" fontId="0" fillId="0" borderId="14" xfId="49" applyNumberFormat="1" applyFont="1" applyFill="1" applyBorder="1" applyAlignment="1" applyProtection="1">
      <alignment horizontal="center" vertical="center" wrapText="1"/>
      <protection/>
    </xf>
    <xf numFmtId="49" fontId="0" fillId="0" borderId="14" xfId="49" applyNumberFormat="1" applyFont="1" applyFill="1" applyBorder="1" applyAlignment="1" applyProtection="1">
      <alignment vertical="center" wrapText="1"/>
      <protection/>
    </xf>
    <xf numFmtId="0" fontId="0" fillId="0" borderId="14" xfId="49" applyNumberFormat="1" applyFont="1" applyFill="1" applyBorder="1" applyAlignment="1" applyProtection="1">
      <alignment vertical="center" wrapText="1"/>
      <protection/>
    </xf>
    <xf numFmtId="178" fontId="0" fillId="0" borderId="14" xfId="49" applyNumberFormat="1" applyFont="1" applyFill="1" applyBorder="1" applyAlignment="1" applyProtection="1">
      <alignment horizontal="right" vertical="center" wrapText="1"/>
      <protection/>
    </xf>
    <xf numFmtId="179" fontId="3" fillId="0" borderId="0" xfId="49" applyNumberFormat="1" applyFont="1" applyFill="1" applyAlignment="1" applyProtection="1">
      <alignment vertical="center"/>
      <protection/>
    </xf>
    <xf numFmtId="178" fontId="3" fillId="0" borderId="0" xfId="49" applyNumberFormat="1" applyFont="1" applyFill="1" applyAlignment="1" applyProtection="1">
      <alignment horizontal="right" vertical="center"/>
      <protection/>
    </xf>
    <xf numFmtId="178" fontId="3" fillId="0" borderId="0" xfId="49" applyNumberFormat="1" applyFont="1" applyFill="1" applyAlignment="1" applyProtection="1">
      <alignment horizontal="right"/>
      <protection/>
    </xf>
    <xf numFmtId="0" fontId="0" fillId="0" borderId="10" xfId="49" applyNumberFormat="1" applyFont="1" applyFill="1" applyBorder="1" applyAlignment="1" applyProtection="1">
      <alignment horizontal="centerContinuous" vertical="center"/>
      <protection/>
    </xf>
    <xf numFmtId="0" fontId="0" fillId="0" borderId="11" xfId="49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52" applyFont="1">
      <alignment/>
      <protection/>
    </xf>
    <xf numFmtId="0" fontId="0" fillId="0" borderId="0" xfId="52" applyFont="1" applyFill="1">
      <alignment/>
      <protection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0" fillId="0" borderId="16" xfId="52" applyFont="1" applyBorder="1" applyAlignment="1">
      <alignment horizontal="center" vertical="center"/>
      <protection/>
    </xf>
    <xf numFmtId="0" fontId="0" fillId="0" borderId="16" xfId="52" applyFont="1" applyFill="1" applyBorder="1" applyAlignment="1">
      <alignment horizontal="center" vertical="center"/>
      <protection/>
    </xf>
    <xf numFmtId="0" fontId="0" fillId="0" borderId="17" xfId="52" applyFont="1" applyBorder="1" applyAlignment="1">
      <alignment horizontal="center" vertical="center"/>
      <protection/>
    </xf>
    <xf numFmtId="0" fontId="0" fillId="0" borderId="14" xfId="52" applyFont="1" applyBorder="1" applyAlignment="1">
      <alignment horizontal="center" vertical="center"/>
      <protection/>
    </xf>
    <xf numFmtId="49" fontId="0" fillId="0" borderId="11" xfId="52" applyNumberFormat="1" applyFont="1" applyFill="1" applyBorder="1" applyAlignment="1" applyProtection="1">
      <alignment horizontal="left" vertical="center" wrapText="1"/>
      <protection/>
    </xf>
    <xf numFmtId="49" fontId="0" fillId="0" borderId="14" xfId="52" applyNumberFormat="1" applyFont="1" applyFill="1" applyBorder="1" applyAlignment="1" applyProtection="1">
      <alignment horizontal="left" vertical="center" wrapText="1"/>
      <protection/>
    </xf>
    <xf numFmtId="182" fontId="0" fillId="0" borderId="14" xfId="52" applyNumberFormat="1" applyFont="1" applyFill="1" applyBorder="1" applyAlignment="1" applyProtection="1">
      <alignment horizontal="right" vertical="center" wrapText="1"/>
      <protection/>
    </xf>
    <xf numFmtId="49" fontId="3" fillId="0" borderId="11" xfId="52" applyNumberFormat="1" applyFont="1" applyFill="1" applyBorder="1" applyAlignment="1" applyProtection="1">
      <alignment horizontal="left" vertical="center" wrapText="1"/>
      <protection/>
    </xf>
    <xf numFmtId="49" fontId="3" fillId="0" borderId="14" xfId="52" applyNumberFormat="1" applyFont="1" applyFill="1" applyBorder="1" applyAlignment="1" applyProtection="1">
      <alignment horizontal="left" vertical="center" wrapText="1"/>
      <protection/>
    </xf>
    <xf numFmtId="182" fontId="3" fillId="0" borderId="14" xfId="52" applyNumberFormat="1" applyFont="1" applyFill="1" applyBorder="1" applyAlignment="1" applyProtection="1">
      <alignment horizontal="right" vertical="center" wrapText="1"/>
      <protection/>
    </xf>
    <xf numFmtId="182" fontId="3" fillId="0" borderId="14" xfId="52" applyNumberFormat="1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right" vertical="center"/>
      <protection/>
    </xf>
    <xf numFmtId="176" fontId="0" fillId="0" borderId="16" xfId="49" applyNumberFormat="1" applyFont="1" applyFill="1" applyBorder="1" applyAlignment="1" applyProtection="1">
      <alignment horizontal="center" vertical="center"/>
      <protection/>
    </xf>
    <xf numFmtId="177" fontId="0" fillId="0" borderId="16" xfId="49" applyNumberFormat="1" applyFont="1" applyFill="1" applyBorder="1" applyAlignment="1" applyProtection="1">
      <alignment horizontal="center" vertical="center"/>
      <protection/>
    </xf>
    <xf numFmtId="0" fontId="0" fillId="0" borderId="17" xfId="49" applyNumberFormat="1" applyFont="1" applyFill="1" applyBorder="1" applyAlignment="1" applyProtection="1">
      <alignment horizontal="center" vertical="center"/>
      <protection/>
    </xf>
    <xf numFmtId="0" fontId="0" fillId="0" borderId="17" xfId="49" applyNumberFormat="1" applyFont="1" applyFill="1" applyBorder="1" applyAlignment="1" applyProtection="1">
      <alignment horizontal="center" vertical="center" wrapText="1"/>
      <protection/>
    </xf>
    <xf numFmtId="0" fontId="0" fillId="0" borderId="16" xfId="49" applyNumberFormat="1" applyFont="1" applyFill="1" applyBorder="1" applyAlignment="1" applyProtection="1">
      <alignment horizontal="center" vertical="center"/>
      <protection/>
    </xf>
    <xf numFmtId="0" fontId="0" fillId="0" borderId="11" xfId="49" applyNumberFormat="1" applyFont="1" applyFill="1" applyBorder="1" applyAlignment="1" applyProtection="1">
      <alignment horizontal="center" vertical="center" wrapText="1"/>
      <protection/>
    </xf>
    <xf numFmtId="49" fontId="0" fillId="0" borderId="11" xfId="49" applyNumberFormat="1" applyFont="1" applyFill="1" applyBorder="1" applyAlignment="1" applyProtection="1">
      <alignment horizontal="center" vertical="center" wrapText="1"/>
      <protection/>
    </xf>
    <xf numFmtId="49" fontId="3" fillId="0" borderId="11" xfId="49" applyNumberFormat="1" applyFont="1" applyFill="1" applyBorder="1" applyAlignment="1" applyProtection="1">
      <alignment vertical="center" wrapText="1"/>
      <protection/>
    </xf>
    <xf numFmtId="0" fontId="0" fillId="0" borderId="11" xfId="49" applyNumberFormat="1" applyFont="1" applyFill="1" applyBorder="1" applyAlignment="1" applyProtection="1">
      <alignment vertical="center" wrapText="1"/>
      <protection/>
    </xf>
    <xf numFmtId="182" fontId="0" fillId="0" borderId="14" xfId="49" applyNumberFormat="1" applyFont="1" applyFill="1" applyBorder="1" applyAlignment="1" applyProtection="1">
      <alignment horizontal="right" vertical="center" wrapText="1"/>
      <protection/>
    </xf>
    <xf numFmtId="49" fontId="3" fillId="0" borderId="14" xfId="50" applyNumberFormat="1" applyFont="1" applyFill="1" applyBorder="1" applyAlignment="1" applyProtection="1">
      <alignment horizontal="left" vertical="center" wrapText="1"/>
      <protection/>
    </xf>
    <xf numFmtId="0" fontId="3" fillId="0" borderId="14" xfId="50" applyNumberFormat="1" applyFont="1" applyFill="1" applyBorder="1" applyAlignment="1" applyProtection="1">
      <alignment horizontal="left" vertical="center" wrapText="1"/>
      <protection/>
    </xf>
    <xf numFmtId="182" fontId="3" fillId="0" borderId="14" xfId="49" applyNumberFormat="1" applyFont="1" applyFill="1" applyBorder="1" applyAlignment="1" applyProtection="1">
      <alignment horizontal="right" vertical="center" wrapText="1"/>
      <protection/>
    </xf>
    <xf numFmtId="182" fontId="3" fillId="0" borderId="15" xfId="49" applyNumberFormat="1" applyFont="1" applyFill="1" applyBorder="1" applyAlignment="1" applyProtection="1">
      <alignment horizontal="right" vertical="center" wrapText="1"/>
      <protection/>
    </xf>
    <xf numFmtId="0" fontId="3" fillId="0" borderId="11" xfId="49" applyNumberFormat="1" applyFont="1" applyFill="1" applyBorder="1" applyAlignment="1" applyProtection="1">
      <alignment horizontal="center" vertical="center" wrapText="1"/>
      <protection/>
    </xf>
    <xf numFmtId="49" fontId="3" fillId="0" borderId="11" xfId="49" applyNumberFormat="1" applyFont="1" applyFill="1" applyBorder="1" applyAlignment="1" applyProtection="1">
      <alignment horizontal="center" vertical="center" wrapText="1"/>
      <protection/>
    </xf>
    <xf numFmtId="0" fontId="3" fillId="0" borderId="11" xfId="49" applyNumberFormat="1" applyFont="1" applyFill="1" applyBorder="1" applyAlignment="1" applyProtection="1">
      <alignment vertical="center" wrapText="1"/>
      <protection/>
    </xf>
    <xf numFmtId="182" fontId="3" fillId="0" borderId="10" xfId="49" applyNumberFormat="1" applyFont="1" applyFill="1" applyBorder="1" applyAlignment="1" applyProtection="1">
      <alignment horizontal="right" vertical="center" wrapText="1"/>
      <protection/>
    </xf>
    <xf numFmtId="182" fontId="3" fillId="0" borderId="11" xfId="49" applyNumberFormat="1" applyFont="1" applyFill="1" applyBorder="1" applyAlignment="1" applyProtection="1">
      <alignment horizontal="right" vertical="center" wrapText="1"/>
      <protection/>
    </xf>
    <xf numFmtId="0" fontId="0" fillId="0" borderId="0" xfId="48" applyFont="1">
      <alignment/>
      <protection/>
    </xf>
    <xf numFmtId="0" fontId="0" fillId="0" borderId="0" xfId="48" applyFont="1" applyFill="1">
      <alignment/>
      <protection/>
    </xf>
    <xf numFmtId="0" fontId="2" fillId="0" borderId="0" xfId="48" applyAlignment="1">
      <alignment wrapText="1"/>
      <protection/>
    </xf>
    <xf numFmtId="0" fontId="2" fillId="0" borderId="0" xfId="48">
      <alignment/>
      <protection/>
    </xf>
    <xf numFmtId="181" fontId="5" fillId="0" borderId="0" xfId="48" applyNumberFormat="1" applyFont="1" applyFill="1" applyAlignment="1" applyProtection="1">
      <alignment vertical="center" wrapText="1"/>
      <protection/>
    </xf>
    <xf numFmtId="181" fontId="5" fillId="0" borderId="0" xfId="48" applyNumberFormat="1" applyFont="1" applyFill="1" applyAlignment="1" applyProtection="1">
      <alignment horizontal="right" vertical="center"/>
      <protection/>
    </xf>
    <xf numFmtId="178" fontId="5" fillId="0" borderId="0" xfId="48" applyNumberFormat="1" applyFont="1" applyFill="1" applyAlignment="1" applyProtection="1">
      <alignment horizontal="right" vertical="center"/>
      <protection/>
    </xf>
    <xf numFmtId="178" fontId="5" fillId="0" borderId="0" xfId="48" applyNumberFormat="1" applyFont="1" applyFill="1" applyAlignment="1" applyProtection="1">
      <alignment vertical="center"/>
      <protection/>
    </xf>
    <xf numFmtId="181" fontId="4" fillId="0" borderId="12" xfId="48" applyNumberFormat="1" applyFont="1" applyFill="1" applyBorder="1" applyAlignment="1" applyProtection="1">
      <alignment vertical="center" wrapText="1"/>
      <protection/>
    </xf>
    <xf numFmtId="181" fontId="0" fillId="0" borderId="14" xfId="48" applyNumberFormat="1" applyFont="1" applyFill="1" applyBorder="1" applyAlignment="1" applyProtection="1">
      <alignment horizontal="centerContinuous" vertical="center"/>
      <protection/>
    </xf>
    <xf numFmtId="181" fontId="0" fillId="0" borderId="16" xfId="48" applyNumberFormat="1" applyFont="1" applyFill="1" applyBorder="1" applyAlignment="1" applyProtection="1">
      <alignment horizontal="centerContinuous" vertical="center"/>
      <protection/>
    </xf>
    <xf numFmtId="178" fontId="0" fillId="0" borderId="14" xfId="48" applyNumberFormat="1" applyFont="1" applyFill="1" applyBorder="1" applyAlignment="1" applyProtection="1">
      <alignment horizontal="centerContinuous" vertical="center"/>
      <protection/>
    </xf>
    <xf numFmtId="178" fontId="0" fillId="0" borderId="14" xfId="48" applyNumberFormat="1" applyFont="1" applyFill="1" applyBorder="1" applyAlignment="1" applyProtection="1">
      <alignment horizontal="center" vertical="center" wrapText="1"/>
      <protection/>
    </xf>
    <xf numFmtId="49" fontId="0" fillId="24" borderId="14" xfId="48" applyNumberFormat="1" applyFont="1" applyFill="1" applyBorder="1" applyAlignment="1">
      <alignment horizontal="center" vertical="center"/>
      <protection/>
    </xf>
    <xf numFmtId="49" fontId="0" fillId="0" borderId="14" xfId="48" applyNumberFormat="1" applyFont="1" applyFill="1" applyBorder="1" applyAlignment="1">
      <alignment horizontal="center" vertical="center" wrapText="1"/>
      <protection/>
    </xf>
    <xf numFmtId="0" fontId="0" fillId="0" borderId="14" xfId="48" applyFont="1" applyFill="1" applyBorder="1" applyAlignment="1">
      <alignment horizontal="left" vertical="center" wrapText="1"/>
      <protection/>
    </xf>
    <xf numFmtId="182" fontId="0" fillId="0" borderId="14" xfId="48" applyNumberFormat="1" applyFont="1" applyFill="1" applyBorder="1" applyAlignment="1" applyProtection="1">
      <alignment horizontal="right" vertical="center" wrapText="1"/>
      <protection/>
    </xf>
    <xf numFmtId="0" fontId="0" fillId="0" borderId="10" xfId="38" applyFont="1" applyFill="1" applyBorder="1">
      <alignment vertical="center"/>
      <protection/>
    </xf>
    <xf numFmtId="180" fontId="0" fillId="0" borderId="14" xfId="48" applyNumberFormat="1" applyFont="1" applyFill="1" applyBorder="1" applyAlignment="1">
      <alignment horizontal="right" vertical="center" wrapText="1"/>
      <protection/>
    </xf>
    <xf numFmtId="0" fontId="0" fillId="0" borderId="14" xfId="38" applyFont="1" applyFill="1" applyBorder="1">
      <alignment vertical="center"/>
      <protection/>
    </xf>
    <xf numFmtId="180" fontId="0" fillId="0" borderId="14" xfId="48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ill="1" applyAlignment="1">
      <alignment vertical="center"/>
    </xf>
    <xf numFmtId="182" fontId="2" fillId="0" borderId="14" xfId="48" applyNumberFormat="1" applyFill="1" applyBorder="1">
      <alignment/>
      <protection/>
    </xf>
    <xf numFmtId="182" fontId="0" fillId="0" borderId="14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80" fontId="0" fillId="0" borderId="14" xfId="48" applyNumberFormat="1" applyFont="1" applyFill="1" applyBorder="1" applyAlignment="1">
      <alignment horizontal="right" vertical="center"/>
      <protection/>
    </xf>
    <xf numFmtId="182" fontId="0" fillId="0" borderId="14" xfId="48" applyNumberFormat="1" applyFont="1" applyFill="1" applyBorder="1" applyAlignment="1">
      <alignment horizontal="right" vertical="center" wrapText="1"/>
      <protection/>
    </xf>
    <xf numFmtId="0" fontId="0" fillId="0" borderId="11" xfId="48" applyFont="1" applyFill="1" applyBorder="1" applyAlignment="1">
      <alignment horizontal="left" vertical="center" wrapText="1"/>
      <protection/>
    </xf>
    <xf numFmtId="0" fontId="0" fillId="0" borderId="10" xfId="48" applyFont="1" applyFill="1" applyBorder="1" applyAlignment="1">
      <alignment horizontal="left" vertical="center" wrapText="1"/>
      <protection/>
    </xf>
    <xf numFmtId="182" fontId="0" fillId="0" borderId="14" xfId="48" applyNumberFormat="1" applyFont="1" applyFill="1" applyBorder="1" applyAlignment="1">
      <alignment horizontal="right" vertical="center"/>
      <protection/>
    </xf>
    <xf numFmtId="0" fontId="0" fillId="0" borderId="14" xfId="38" applyFont="1" applyFill="1" applyBorder="1" applyAlignment="1">
      <alignment horizontal="center" vertical="center"/>
      <protection/>
    </xf>
    <xf numFmtId="0" fontId="0" fillId="0" borderId="0" xfId="48" applyFont="1" applyAlignment="1">
      <alignment wrapText="1"/>
      <protection/>
    </xf>
    <xf numFmtId="178" fontId="3" fillId="0" borderId="0" xfId="48" applyNumberFormat="1" applyFont="1" applyFill="1" applyAlignment="1" applyProtection="1">
      <alignment vertical="center"/>
      <protection/>
    </xf>
    <xf numFmtId="178" fontId="3" fillId="0" borderId="0" xfId="48" applyNumberFormat="1" applyFont="1" applyFill="1" applyAlignment="1" applyProtection="1">
      <alignment horizontal="right" vertical="center"/>
      <protection/>
    </xf>
    <xf numFmtId="181" fontId="3" fillId="0" borderId="12" xfId="48" applyNumberFormat="1" applyFont="1" applyFill="1" applyBorder="1" applyAlignment="1" applyProtection="1">
      <alignment horizontal="right" vertical="center" wrapText="1"/>
      <protection/>
    </xf>
    <xf numFmtId="49" fontId="0" fillId="24" borderId="14" xfId="48" applyNumberFormat="1" applyFont="1" applyFill="1" applyBorder="1" applyAlignment="1">
      <alignment horizontal="center" vertical="center" wrapText="1"/>
      <protection/>
    </xf>
    <xf numFmtId="183" fontId="0" fillId="0" borderId="0" xfId="48" applyNumberFormat="1" applyFont="1" applyFill="1">
      <alignment/>
      <protection/>
    </xf>
    <xf numFmtId="0" fontId="2" fillId="0" borderId="0" xfId="51" applyFill="1">
      <alignment/>
      <protection/>
    </xf>
    <xf numFmtId="0" fontId="2" fillId="0" borderId="0" xfId="51">
      <alignment/>
      <protection/>
    </xf>
    <xf numFmtId="176" fontId="3" fillId="0" borderId="0" xfId="51" applyNumberFormat="1" applyFont="1" applyFill="1" applyAlignment="1" applyProtection="1">
      <alignment horizontal="center" vertical="center"/>
      <protection/>
    </xf>
    <xf numFmtId="177" fontId="3" fillId="0" borderId="0" xfId="51" applyNumberFormat="1" applyFont="1" applyFill="1" applyAlignment="1" applyProtection="1">
      <alignment horizontal="center" vertical="center"/>
      <protection/>
    </xf>
    <xf numFmtId="0" fontId="3" fillId="0" borderId="0" xfId="51" applyNumberFormat="1" applyFont="1" applyFill="1" applyAlignment="1" applyProtection="1">
      <alignment horizontal="right" vertical="center"/>
      <protection/>
    </xf>
    <xf numFmtId="0" fontId="3" fillId="0" borderId="0" xfId="51" applyNumberFormat="1" applyFont="1" applyFill="1" applyAlignment="1" applyProtection="1">
      <alignment horizontal="left" vertical="center" wrapText="1"/>
      <protection/>
    </xf>
    <xf numFmtId="178" fontId="3" fillId="0" borderId="0" xfId="51" applyNumberFormat="1" applyFont="1" applyFill="1" applyAlignment="1" applyProtection="1">
      <alignment vertical="center"/>
      <protection/>
    </xf>
    <xf numFmtId="178" fontId="3" fillId="0" borderId="12" xfId="51" applyNumberFormat="1" applyFont="1" applyFill="1" applyBorder="1" applyAlignment="1" applyProtection="1">
      <alignment vertical="center"/>
      <protection/>
    </xf>
    <xf numFmtId="0" fontId="3" fillId="0" borderId="13" xfId="51" applyNumberFormat="1" applyFont="1" applyFill="1" applyBorder="1" applyAlignment="1" applyProtection="1">
      <alignment horizontal="centerContinuous" vertical="center"/>
      <protection/>
    </xf>
    <xf numFmtId="0" fontId="3" fillId="0" borderId="14" xfId="51" applyNumberFormat="1" applyFont="1" applyFill="1" applyBorder="1" applyAlignment="1" applyProtection="1">
      <alignment horizontal="centerContinuous" vertical="center"/>
      <protection/>
    </xf>
    <xf numFmtId="0" fontId="3" fillId="0" borderId="14" xfId="51" applyNumberFormat="1" applyFont="1" applyFill="1" applyBorder="1" applyAlignment="1" applyProtection="1">
      <alignment horizontal="center" vertical="center" wrapText="1"/>
      <protection/>
    </xf>
    <xf numFmtId="0" fontId="3" fillId="0" borderId="15" xfId="51" applyNumberFormat="1" applyFont="1" applyFill="1" applyBorder="1" applyAlignment="1" applyProtection="1">
      <alignment horizontal="centerContinuous" vertical="center"/>
      <protection/>
    </xf>
    <xf numFmtId="176" fontId="3" fillId="0" borderId="14" xfId="51" applyNumberFormat="1" applyFont="1" applyFill="1" applyBorder="1" applyAlignment="1" applyProtection="1">
      <alignment horizontal="center" vertical="center"/>
      <protection/>
    </xf>
    <xf numFmtId="177" fontId="3" fillId="0" borderId="14" xfId="51" applyNumberFormat="1" applyFont="1" applyFill="1" applyBorder="1" applyAlignment="1" applyProtection="1">
      <alignment horizontal="center" vertical="center"/>
      <protection/>
    </xf>
    <xf numFmtId="0" fontId="3" fillId="0" borderId="10" xfId="51" applyNumberFormat="1" applyFont="1" applyFill="1" applyBorder="1" applyAlignment="1" applyProtection="1">
      <alignment horizontal="center" vertical="center" wrapText="1"/>
      <protection/>
    </xf>
    <xf numFmtId="176" fontId="3" fillId="0" borderId="16" xfId="51" applyNumberFormat="1" applyFont="1" applyFill="1" applyBorder="1" applyAlignment="1" applyProtection="1">
      <alignment horizontal="center" vertical="center"/>
      <protection/>
    </xf>
    <xf numFmtId="177" fontId="3" fillId="0" borderId="16" xfId="51" applyNumberFormat="1" applyFont="1" applyFill="1" applyBorder="1" applyAlignment="1" applyProtection="1">
      <alignment horizontal="center" vertical="center"/>
      <protection/>
    </xf>
    <xf numFmtId="0" fontId="3" fillId="0" borderId="17" xfId="51" applyNumberFormat="1" applyFont="1" applyFill="1" applyBorder="1" applyAlignment="1" applyProtection="1">
      <alignment horizontal="center" vertical="center"/>
      <protection/>
    </xf>
    <xf numFmtId="0" fontId="3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6" xfId="51" applyNumberFormat="1" applyFont="1" applyFill="1" applyBorder="1" applyAlignment="1" applyProtection="1">
      <alignment horizontal="center" vertical="center"/>
      <protection/>
    </xf>
    <xf numFmtId="49" fontId="3" fillId="0" borderId="11" xfId="51" applyNumberFormat="1" applyFont="1" applyFill="1" applyBorder="1" applyAlignment="1" applyProtection="1">
      <alignment horizontal="center" vertical="center" wrapText="1"/>
      <protection/>
    </xf>
    <xf numFmtId="49" fontId="2" fillId="0" borderId="11" xfId="51" applyNumberFormat="1" applyFont="1" applyFill="1" applyBorder="1" applyAlignment="1" applyProtection="1">
      <alignment horizontal="center" vertical="center" wrapText="1"/>
      <protection/>
    </xf>
    <xf numFmtId="49" fontId="2" fillId="0" borderId="11" xfId="51" applyNumberFormat="1" applyFont="1" applyFill="1" applyBorder="1" applyAlignment="1" applyProtection="1">
      <alignment vertical="center" wrapText="1"/>
      <protection/>
    </xf>
    <xf numFmtId="0" fontId="2" fillId="0" borderId="11" xfId="51" applyNumberFormat="1" applyFont="1" applyFill="1" applyBorder="1" applyAlignment="1" applyProtection="1">
      <alignment vertical="center" wrapText="1"/>
      <protection/>
    </xf>
    <xf numFmtId="180" fontId="3" fillId="0" borderId="14" xfId="51" applyNumberFormat="1" applyFont="1" applyFill="1" applyBorder="1" applyAlignment="1" applyProtection="1">
      <alignment horizontal="right" vertical="center" wrapText="1"/>
      <protection/>
    </xf>
    <xf numFmtId="180" fontId="3" fillId="0" borderId="10" xfId="51" applyNumberFormat="1" applyFont="1" applyFill="1" applyBorder="1" applyAlignment="1" applyProtection="1">
      <alignment horizontal="right" vertical="center" wrapText="1"/>
      <protection/>
    </xf>
    <xf numFmtId="180" fontId="3" fillId="0" borderId="15" xfId="51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179" fontId="3" fillId="0" borderId="0" xfId="51" applyNumberFormat="1" applyFont="1" applyFill="1" applyAlignment="1" applyProtection="1">
      <alignment vertical="center"/>
      <protection/>
    </xf>
    <xf numFmtId="178" fontId="3" fillId="0" borderId="0" xfId="51" applyNumberFormat="1" applyFont="1" applyFill="1" applyAlignment="1" applyProtection="1">
      <alignment horizontal="right" vertical="center"/>
      <protection/>
    </xf>
    <xf numFmtId="178" fontId="3" fillId="0" borderId="0" xfId="51" applyNumberFormat="1" applyFont="1" applyFill="1" applyAlignment="1" applyProtection="1">
      <alignment horizontal="right"/>
      <protection/>
    </xf>
    <xf numFmtId="0" fontId="3" fillId="0" borderId="10" xfId="51" applyNumberFormat="1" applyFont="1" applyFill="1" applyBorder="1" applyAlignment="1" applyProtection="1">
      <alignment horizontal="centerContinuous" vertical="center"/>
      <protection/>
    </xf>
    <xf numFmtId="0" fontId="3" fillId="0" borderId="11" xfId="51" applyNumberFormat="1" applyFont="1" applyFill="1" applyBorder="1" applyAlignment="1" applyProtection="1">
      <alignment horizontal="centerContinuous" vertical="center"/>
      <protection/>
    </xf>
    <xf numFmtId="180" fontId="3" fillId="0" borderId="11" xfId="51" applyNumberFormat="1" applyFont="1" applyFill="1" applyBorder="1" applyAlignment="1" applyProtection="1">
      <alignment horizontal="right" vertical="center" wrapText="1"/>
      <protection/>
    </xf>
    <xf numFmtId="0" fontId="2" fillId="0" borderId="0" xfId="50" applyFill="1">
      <alignment/>
      <protection/>
    </xf>
    <xf numFmtId="0" fontId="2" fillId="0" borderId="0" xfId="50">
      <alignment/>
      <protection/>
    </xf>
    <xf numFmtId="176" fontId="2" fillId="0" borderId="0" xfId="50" applyNumberFormat="1" applyFont="1" applyFill="1" applyAlignment="1" applyProtection="1">
      <alignment horizontal="center" vertical="center" wrapText="1"/>
      <protection/>
    </xf>
    <xf numFmtId="177" fontId="3" fillId="0" borderId="0" xfId="50" applyNumberFormat="1" applyFont="1" applyFill="1" applyAlignment="1" applyProtection="1">
      <alignment horizontal="center" vertical="center"/>
      <protection/>
    </xf>
    <xf numFmtId="0" fontId="3" fillId="0" borderId="0" xfId="50" applyNumberFormat="1" applyFont="1" applyFill="1" applyAlignment="1" applyProtection="1">
      <alignment horizontal="right" vertical="center" wrapText="1"/>
      <protection/>
    </xf>
    <xf numFmtId="0" fontId="3" fillId="24" borderId="0" xfId="50" applyNumberFormat="1" applyFont="1" applyFill="1" applyAlignment="1" applyProtection="1">
      <alignment vertical="center" wrapText="1"/>
      <protection/>
    </xf>
    <xf numFmtId="178" fontId="3" fillId="24" borderId="0" xfId="50" applyNumberFormat="1" applyFont="1" applyFill="1" applyAlignment="1" applyProtection="1">
      <alignment vertical="center" wrapText="1"/>
      <protection/>
    </xf>
    <xf numFmtId="0" fontId="3" fillId="0" borderId="0" xfId="50" applyNumberFormat="1" applyFont="1" applyFill="1" applyAlignment="1" applyProtection="1">
      <alignment vertical="center" wrapText="1"/>
      <protection/>
    </xf>
    <xf numFmtId="0" fontId="3" fillId="0" borderId="14" xfId="50" applyNumberFormat="1" applyFont="1" applyFill="1" applyBorder="1" applyAlignment="1" applyProtection="1">
      <alignment horizontal="centerContinuous" vertical="center"/>
      <protection/>
    </xf>
    <xf numFmtId="176" fontId="3" fillId="0" borderId="14" xfId="50" applyNumberFormat="1" applyFont="1" applyFill="1" applyBorder="1" applyAlignment="1" applyProtection="1">
      <alignment horizontal="center" vertical="center"/>
      <protection/>
    </xf>
    <xf numFmtId="177" fontId="3" fillId="0" borderId="14" xfId="50" applyNumberFormat="1" applyFont="1" applyFill="1" applyBorder="1" applyAlignment="1" applyProtection="1">
      <alignment horizontal="center" vertical="center"/>
      <protection/>
    </xf>
    <xf numFmtId="177" fontId="3" fillId="0" borderId="11" xfId="50" applyNumberFormat="1" applyFont="1" applyFill="1" applyBorder="1" applyAlignment="1" applyProtection="1">
      <alignment horizontal="center" vertical="center"/>
      <protection/>
    </xf>
    <xf numFmtId="49" fontId="3" fillId="24" borderId="14" xfId="45" applyNumberFormat="1" applyFont="1" applyFill="1" applyBorder="1" applyAlignment="1">
      <alignment horizontal="center" vertical="center"/>
      <protection/>
    </xf>
    <xf numFmtId="49" fontId="3" fillId="0" borderId="14" xfId="45" applyNumberFormat="1" applyFont="1" applyFill="1" applyBorder="1" applyAlignment="1">
      <alignment horizontal="center" vertical="center" wrapText="1"/>
      <protection/>
    </xf>
    <xf numFmtId="176" fontId="3" fillId="0" borderId="16" xfId="50" applyNumberFormat="1" applyFont="1" applyFill="1" applyBorder="1" applyAlignment="1" applyProtection="1">
      <alignment horizontal="center" vertical="center"/>
      <protection/>
    </xf>
    <xf numFmtId="177" fontId="3" fillId="0" borderId="16" xfId="50" applyNumberFormat="1" applyFont="1" applyFill="1" applyBorder="1" applyAlignment="1" applyProtection="1">
      <alignment horizontal="center" vertical="center"/>
      <protection/>
    </xf>
    <xf numFmtId="0" fontId="3" fillId="0" borderId="17" xfId="50" applyNumberFormat="1" applyFont="1" applyFill="1" applyBorder="1" applyAlignment="1" applyProtection="1">
      <alignment horizontal="center" vertical="center" wrapText="1"/>
      <protection/>
    </xf>
    <xf numFmtId="0" fontId="3" fillId="0" borderId="14" xfId="50" applyNumberFormat="1" applyFont="1" applyBorder="1" applyAlignment="1">
      <alignment horizontal="center" vertical="center"/>
      <protection/>
    </xf>
    <xf numFmtId="180" fontId="3" fillId="0" borderId="14" xfId="50" applyNumberFormat="1" applyFont="1" applyFill="1" applyBorder="1" applyAlignment="1" applyProtection="1">
      <alignment horizontal="right" vertical="center" wrapText="1"/>
      <protection/>
    </xf>
    <xf numFmtId="49" fontId="3" fillId="24" borderId="14" xfId="45" applyNumberFormat="1" applyFont="1" applyFill="1" applyBorder="1" applyAlignment="1">
      <alignment horizontal="center" vertical="center" wrapText="1"/>
      <protection/>
    </xf>
    <xf numFmtId="180" fontId="3" fillId="0" borderId="14" xfId="50" applyNumberFormat="1" applyFont="1" applyFill="1" applyBorder="1" applyAlignment="1">
      <alignment horizontal="right" vertical="center" wrapText="1"/>
      <protection/>
    </xf>
    <xf numFmtId="178" fontId="3" fillId="0" borderId="0" xfId="50" applyNumberFormat="1" applyFont="1" applyFill="1" applyAlignment="1" applyProtection="1">
      <alignment horizontal="right" vertical="center"/>
      <protection/>
    </xf>
    <xf numFmtId="178" fontId="3" fillId="24" borderId="0" xfId="50" applyNumberFormat="1" applyFont="1" applyFill="1" applyBorder="1" applyAlignment="1" applyProtection="1">
      <alignment horizontal="right"/>
      <protection/>
    </xf>
    <xf numFmtId="0" fontId="2" fillId="0" borderId="0" xfId="45" applyFill="1">
      <alignment/>
      <protection/>
    </xf>
    <xf numFmtId="0" fontId="0" fillId="0" borderId="0" xfId="47">
      <alignment vertical="center"/>
      <protection/>
    </xf>
    <xf numFmtId="0" fontId="2" fillId="0" borderId="0" xfId="45">
      <alignment/>
      <protection/>
    </xf>
    <xf numFmtId="0" fontId="0" fillId="0" borderId="0" xfId="47" applyAlignment="1">
      <alignment vertical="center" wrapText="1"/>
      <protection/>
    </xf>
    <xf numFmtId="181" fontId="3" fillId="0" borderId="0" xfId="45" applyNumberFormat="1" applyFont="1" applyFill="1" applyAlignment="1" applyProtection="1">
      <alignment horizontal="right" vertical="center"/>
      <protection/>
    </xf>
    <xf numFmtId="178" fontId="3" fillId="0" borderId="0" xfId="45" applyNumberFormat="1" applyFont="1" applyFill="1" applyAlignment="1" applyProtection="1">
      <alignment horizontal="right" vertical="center"/>
      <protection/>
    </xf>
    <xf numFmtId="178" fontId="3" fillId="0" borderId="0" xfId="45" applyNumberFormat="1" applyFont="1" applyFill="1" applyAlignment="1" applyProtection="1">
      <alignment horizontal="centerContinuous" vertical="center"/>
      <protection/>
    </xf>
    <xf numFmtId="181" fontId="3" fillId="0" borderId="14" xfId="45" applyNumberFormat="1" applyFont="1" applyFill="1" applyBorder="1" applyAlignment="1" applyProtection="1">
      <alignment horizontal="centerContinuous" vertical="center"/>
      <protection/>
    </xf>
    <xf numFmtId="181" fontId="3" fillId="0" borderId="16" xfId="45" applyNumberFormat="1" applyFont="1" applyFill="1" applyBorder="1" applyAlignment="1" applyProtection="1">
      <alignment horizontal="centerContinuous" vertical="center"/>
      <protection/>
    </xf>
    <xf numFmtId="178" fontId="3" fillId="0" borderId="14" xfId="45" applyNumberFormat="1" applyFont="1" applyFill="1" applyBorder="1" applyAlignment="1" applyProtection="1">
      <alignment horizontal="centerContinuous" vertical="center" wrapText="1"/>
      <protection/>
    </xf>
    <xf numFmtId="178" fontId="3" fillId="0" borderId="14" xfId="45" applyNumberFormat="1" applyFont="1" applyFill="1" applyBorder="1" applyAlignment="1" applyProtection="1">
      <alignment horizontal="center" vertical="center" wrapText="1"/>
      <protection/>
    </xf>
    <xf numFmtId="0" fontId="3" fillId="0" borderId="14" xfId="45" applyFont="1" applyFill="1" applyBorder="1" applyAlignment="1">
      <alignment horizontal="left" vertical="center"/>
      <protection/>
    </xf>
    <xf numFmtId="182" fontId="3" fillId="0" borderId="14" xfId="45" applyNumberFormat="1" applyFont="1" applyFill="1" applyBorder="1" applyAlignment="1" applyProtection="1">
      <alignment horizontal="right" vertical="center" wrapText="1"/>
      <protection/>
    </xf>
    <xf numFmtId="183" fontId="3" fillId="0" borderId="12" xfId="45" applyNumberFormat="1" applyFont="1" applyFill="1" applyBorder="1" applyAlignment="1">
      <alignment horizontal="left" vertical="center"/>
      <protection/>
    </xf>
    <xf numFmtId="182" fontId="3" fillId="0" borderId="14" xfId="45" applyNumberFormat="1" applyFont="1" applyFill="1" applyBorder="1" applyAlignment="1">
      <alignment horizontal="right" vertical="center" wrapText="1"/>
      <protection/>
    </xf>
    <xf numFmtId="183" fontId="3" fillId="0" borderId="15" xfId="45" applyNumberFormat="1" applyFont="1" applyFill="1" applyBorder="1" applyAlignment="1">
      <alignment horizontal="left" vertical="center"/>
      <protection/>
    </xf>
    <xf numFmtId="0" fontId="3" fillId="0" borderId="14" xfId="45" applyFont="1" applyFill="1" applyBorder="1" applyAlignment="1">
      <alignment horizontal="left" vertical="center" wrapText="1"/>
      <protection/>
    </xf>
    <xf numFmtId="183" fontId="3" fillId="0" borderId="15" xfId="45" applyNumberFormat="1" applyFont="1" applyFill="1" applyBorder="1" applyAlignment="1" applyProtection="1">
      <alignment vertical="center"/>
      <protection/>
    </xf>
    <xf numFmtId="183" fontId="3" fillId="0" borderId="15" xfId="45" applyNumberFormat="1" applyFont="1" applyFill="1" applyBorder="1" applyAlignment="1" applyProtection="1">
      <alignment horizontal="left" vertical="center"/>
      <protection/>
    </xf>
    <xf numFmtId="0" fontId="3" fillId="0" borderId="11" xfId="45" applyFont="1" applyFill="1" applyBorder="1" applyAlignment="1">
      <alignment vertical="center"/>
      <protection/>
    </xf>
    <xf numFmtId="0" fontId="3" fillId="0" borderId="10" xfId="45" applyFont="1" applyFill="1" applyBorder="1" applyAlignment="1">
      <alignment vertical="center"/>
      <protection/>
    </xf>
    <xf numFmtId="183" fontId="3" fillId="0" borderId="18" xfId="45" applyNumberFormat="1" applyFont="1" applyFill="1" applyBorder="1" applyAlignment="1" applyProtection="1">
      <alignment horizontal="left" vertical="center"/>
      <protection/>
    </xf>
    <xf numFmtId="183" fontId="3" fillId="0" borderId="11" xfId="45" applyNumberFormat="1" applyFont="1" applyFill="1" applyBorder="1" applyAlignment="1" applyProtection="1">
      <alignment horizontal="left" vertical="center"/>
      <protection/>
    </xf>
    <xf numFmtId="182" fontId="2" fillId="0" borderId="14" xfId="45" applyNumberFormat="1" applyFill="1" applyBorder="1" applyAlignment="1">
      <alignment horizontal="right" vertical="center" wrapText="1"/>
      <protection/>
    </xf>
    <xf numFmtId="182" fontId="3" fillId="0" borderId="14" xfId="45" applyNumberFormat="1" applyFont="1" applyFill="1" applyBorder="1" applyAlignment="1">
      <alignment horizontal="right" vertical="center"/>
      <protection/>
    </xf>
    <xf numFmtId="183" fontId="3" fillId="0" borderId="14" xfId="45" applyNumberFormat="1" applyFont="1" applyFill="1" applyBorder="1" applyAlignment="1">
      <alignment horizontal="left" vertical="center"/>
      <protection/>
    </xf>
    <xf numFmtId="183" fontId="3" fillId="0" borderId="14" xfId="45" applyNumberFormat="1" applyFont="1" applyFill="1" applyBorder="1" applyAlignment="1">
      <alignment horizontal="center" vertical="center"/>
      <protection/>
    </xf>
    <xf numFmtId="178" fontId="3" fillId="0" borderId="0" xfId="45" applyNumberFormat="1" applyFont="1" applyFill="1" applyAlignment="1" applyProtection="1">
      <alignment vertical="center"/>
      <protection/>
    </xf>
    <xf numFmtId="0" fontId="3" fillId="0" borderId="0" xfId="47" applyFont="1" applyAlignment="1">
      <alignment horizontal="right" vertical="center" wrapText="1"/>
      <protection/>
    </xf>
    <xf numFmtId="0" fontId="3" fillId="0" borderId="19" xfId="47" applyFont="1" applyBorder="1" applyAlignment="1">
      <alignment horizontal="centerContinuous" vertical="center" wrapText="1"/>
      <protection/>
    </xf>
    <xf numFmtId="182" fontId="3" fillId="0" borderId="19" xfId="47" applyNumberFormat="1" applyFont="1" applyFill="1" applyBorder="1" applyAlignment="1">
      <alignment horizontal="right" vertical="center" wrapText="1"/>
      <protection/>
    </xf>
    <xf numFmtId="182" fontId="3" fillId="0" borderId="19" xfId="47" applyNumberFormat="1" applyFont="1" applyBorder="1" applyAlignment="1">
      <alignment horizontal="right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3" fillId="0" borderId="14" xfId="45" applyNumberFormat="1" applyFont="1" applyFill="1" applyBorder="1" applyAlignment="1" applyProtection="1">
      <alignment horizontal="center" vertical="center" wrapText="1"/>
      <protection/>
    </xf>
    <xf numFmtId="49" fontId="3" fillId="0" borderId="16" xfId="45" applyNumberFormat="1" applyFont="1" applyFill="1" applyBorder="1" applyAlignment="1">
      <alignment horizontal="center" vertical="center" wrapText="1"/>
      <protection/>
    </xf>
    <xf numFmtId="49" fontId="3" fillId="0" borderId="13" xfId="45" applyNumberFormat="1" applyFont="1" applyFill="1" applyBorder="1" applyAlignment="1">
      <alignment horizontal="center" vertical="center" wrapText="1"/>
      <protection/>
    </xf>
    <xf numFmtId="49" fontId="3" fillId="24" borderId="16" xfId="45" applyNumberFormat="1" applyFont="1" applyFill="1" applyBorder="1" applyAlignment="1">
      <alignment horizontal="center" vertical="center" wrapText="1"/>
      <protection/>
    </xf>
    <xf numFmtId="49" fontId="3" fillId="24" borderId="13" xfId="45" applyNumberFormat="1" applyFont="1" applyFill="1" applyBorder="1" applyAlignment="1">
      <alignment horizontal="center" vertical="center" wrapText="1"/>
      <protection/>
    </xf>
    <xf numFmtId="0" fontId="3" fillId="0" borderId="11" xfId="45" applyFont="1" applyFill="1" applyBorder="1" applyAlignment="1">
      <alignment horizontal="center" vertical="center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3" fillId="0" borderId="11" xfId="45" applyFont="1" applyFill="1" applyBorder="1" applyAlignment="1">
      <alignment horizontal="left" vertical="center" wrapText="1"/>
      <protection/>
    </xf>
    <xf numFmtId="0" fontId="3" fillId="0" borderId="10" xfId="45" applyFont="1" applyFill="1" applyBorder="1" applyAlignment="1">
      <alignment horizontal="left" vertical="center" wrapText="1"/>
      <protection/>
    </xf>
    <xf numFmtId="181" fontId="3" fillId="0" borderId="0" xfId="45" applyNumberFormat="1" applyFont="1" applyFill="1" applyAlignment="1" applyProtection="1">
      <alignment horizontal="left" vertical="center" wrapText="1"/>
      <protection/>
    </xf>
    <xf numFmtId="181" fontId="4" fillId="0" borderId="0" xfId="45" applyNumberFormat="1" applyFont="1" applyFill="1" applyAlignment="1" applyProtection="1">
      <alignment horizontal="center" vertical="center"/>
      <protection/>
    </xf>
    <xf numFmtId="181" fontId="4" fillId="0" borderId="0" xfId="45" applyNumberFormat="1" applyFont="1" applyFill="1" applyAlignment="1" applyProtection="1">
      <alignment horizontal="center" vertical="center"/>
      <protection/>
    </xf>
    <xf numFmtId="0" fontId="3" fillId="0" borderId="12" xfId="45" applyFont="1" applyFill="1" applyBorder="1" applyAlignment="1">
      <alignment horizontal="left"/>
      <protection/>
    </xf>
    <xf numFmtId="0" fontId="3" fillId="3" borderId="12" xfId="45" applyFont="1" applyFill="1" applyBorder="1" applyAlignment="1">
      <alignment horizontal="left"/>
      <protection/>
    </xf>
    <xf numFmtId="178" fontId="3" fillId="0" borderId="11" xfId="45" applyNumberFormat="1" applyFont="1" applyFill="1" applyBorder="1" applyAlignment="1" applyProtection="1">
      <alignment horizontal="center" vertical="center" wrapText="1"/>
      <protection/>
    </xf>
    <xf numFmtId="178" fontId="3" fillId="0" borderId="10" xfId="45" applyNumberFormat="1" applyFont="1" applyFill="1" applyBorder="1" applyAlignment="1" applyProtection="1">
      <alignment horizontal="center" vertical="center" wrapText="1"/>
      <protection/>
    </xf>
    <xf numFmtId="0" fontId="3" fillId="0" borderId="11" xfId="45" applyFont="1" applyFill="1" applyBorder="1" applyAlignment="1">
      <alignment horizontal="left" vertical="center"/>
      <protection/>
    </xf>
    <xf numFmtId="0" fontId="3" fillId="0" borderId="10" xfId="45" applyFont="1" applyFill="1" applyBorder="1" applyAlignment="1">
      <alignment horizontal="left" vertical="center"/>
      <protection/>
    </xf>
    <xf numFmtId="181" fontId="3" fillId="0" borderId="11" xfId="45" applyNumberFormat="1" applyFont="1" applyFill="1" applyBorder="1" applyAlignment="1" applyProtection="1">
      <alignment horizontal="left" vertical="center" wrapText="1"/>
      <protection/>
    </xf>
    <xf numFmtId="181" fontId="3" fillId="0" borderId="10" xfId="45" applyNumberFormat="1" applyFont="1" applyFill="1" applyBorder="1" applyAlignment="1" applyProtection="1">
      <alignment horizontal="left" vertical="center" wrapText="1"/>
      <protection/>
    </xf>
    <xf numFmtId="184" fontId="3" fillId="0" borderId="16" xfId="47" applyNumberFormat="1" applyFont="1" applyBorder="1" applyAlignment="1">
      <alignment horizontal="center" vertical="center" wrapText="1"/>
      <protection/>
    </xf>
    <xf numFmtId="184" fontId="3" fillId="0" borderId="13" xfId="47" applyNumberFormat="1" applyFont="1" applyBorder="1" applyAlignment="1">
      <alignment horizontal="center" vertical="center" wrapText="1"/>
      <protection/>
    </xf>
    <xf numFmtId="181" fontId="3" fillId="0" borderId="20" xfId="45" applyNumberFormat="1" applyFont="1" applyFill="1" applyBorder="1" applyAlignment="1" applyProtection="1">
      <alignment horizontal="center" vertical="center"/>
      <protection/>
    </xf>
    <xf numFmtId="181" fontId="3" fillId="0" borderId="21" xfId="45" applyNumberFormat="1" applyFont="1" applyFill="1" applyBorder="1" applyAlignment="1" applyProtection="1">
      <alignment horizontal="center" vertical="center"/>
      <protection/>
    </xf>
    <xf numFmtId="181" fontId="3" fillId="0" borderId="22" xfId="45" applyNumberFormat="1" applyFont="1" applyFill="1" applyBorder="1" applyAlignment="1" applyProtection="1">
      <alignment horizontal="center" vertical="center"/>
      <protection/>
    </xf>
    <xf numFmtId="181" fontId="3" fillId="0" borderId="23" xfId="45" applyNumberFormat="1" applyFont="1" applyFill="1" applyBorder="1" applyAlignment="1" applyProtection="1">
      <alignment horizontal="center" vertical="center"/>
      <protection/>
    </xf>
    <xf numFmtId="181" fontId="3" fillId="0" borderId="24" xfId="45" applyNumberFormat="1" applyFont="1" applyFill="1" applyBorder="1" applyAlignment="1" applyProtection="1">
      <alignment horizontal="center" vertical="center"/>
      <protection/>
    </xf>
    <xf numFmtId="181" fontId="3" fillId="0" borderId="25" xfId="45" applyNumberFormat="1" applyFont="1" applyFill="1" applyBorder="1" applyAlignment="1" applyProtection="1">
      <alignment horizontal="center" vertical="center"/>
      <protection/>
    </xf>
    <xf numFmtId="181" fontId="3" fillId="0" borderId="11" xfId="45" applyNumberFormat="1" applyFont="1" applyFill="1" applyBorder="1" applyAlignment="1" applyProtection="1">
      <alignment horizontal="center" vertical="center"/>
      <protection/>
    </xf>
    <xf numFmtId="181" fontId="3" fillId="0" borderId="10" xfId="45" applyNumberFormat="1" applyFont="1" applyFill="1" applyBorder="1" applyAlignment="1" applyProtection="1">
      <alignment horizontal="center" vertical="center"/>
      <protection/>
    </xf>
    <xf numFmtId="0" fontId="3" fillId="0" borderId="16" xfId="45" applyFont="1" applyBorder="1" applyAlignment="1">
      <alignment horizontal="center" vertical="center" wrapText="1"/>
      <protection/>
    </xf>
    <xf numFmtId="0" fontId="3" fillId="0" borderId="17" xfId="45" applyFont="1" applyBorder="1" applyAlignment="1">
      <alignment horizontal="center" vertical="center" wrapText="1"/>
      <protection/>
    </xf>
    <xf numFmtId="0" fontId="3" fillId="0" borderId="16" xfId="45" applyNumberFormat="1" applyFont="1" applyFill="1" applyBorder="1" applyAlignment="1" applyProtection="1">
      <alignment horizontal="center" vertical="center" wrapText="1"/>
      <protection/>
    </xf>
    <xf numFmtId="0" fontId="3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3" xfId="45" applyNumberFormat="1" applyFont="1" applyFill="1" applyBorder="1" applyAlignment="1" applyProtection="1">
      <alignment horizontal="center" vertical="center" wrapText="1"/>
      <protection/>
    </xf>
    <xf numFmtId="49" fontId="3" fillId="0" borderId="16" xfId="50" applyNumberFormat="1" applyFont="1" applyFill="1" applyBorder="1" applyAlignment="1">
      <alignment horizontal="center" vertical="center" wrapText="1"/>
      <protection/>
    </xf>
    <xf numFmtId="49" fontId="3" fillId="0" borderId="13" xfId="50" applyNumberFormat="1" applyFont="1" applyFill="1" applyBorder="1" applyAlignment="1">
      <alignment horizontal="center" vertical="center" wrapText="1"/>
      <protection/>
    </xf>
    <xf numFmtId="49" fontId="3" fillId="24" borderId="16" xfId="50" applyNumberFormat="1" applyFont="1" applyFill="1" applyBorder="1" applyAlignment="1">
      <alignment horizontal="center" vertical="center" wrapText="1"/>
      <protection/>
    </xf>
    <xf numFmtId="49" fontId="3" fillId="24" borderId="13" xfId="50" applyNumberFormat="1" applyFont="1" applyFill="1" applyBorder="1" applyAlignment="1">
      <alignment horizontal="center" vertical="center" wrapText="1"/>
      <protection/>
    </xf>
    <xf numFmtId="49" fontId="3" fillId="24" borderId="16" xfId="50" applyNumberFormat="1" applyFont="1" applyFill="1" applyBorder="1" applyAlignment="1">
      <alignment horizontal="center" vertical="center"/>
      <protection/>
    </xf>
    <xf numFmtId="49" fontId="3" fillId="24" borderId="13" xfId="50" applyNumberFormat="1" applyFont="1" applyFill="1" applyBorder="1" applyAlignment="1">
      <alignment horizontal="center" vertical="center"/>
      <protection/>
    </xf>
    <xf numFmtId="176" fontId="4" fillId="0" borderId="0" xfId="50" applyNumberFormat="1" applyFont="1" applyFill="1" applyAlignment="1" applyProtection="1">
      <alignment horizontal="center" vertical="center"/>
      <protection/>
    </xf>
    <xf numFmtId="176" fontId="4" fillId="0" borderId="0" xfId="50" applyNumberFormat="1" applyFont="1" applyFill="1" applyAlignment="1" applyProtection="1">
      <alignment horizontal="center" vertical="center"/>
      <protection/>
    </xf>
    <xf numFmtId="176" fontId="3" fillId="0" borderId="12" xfId="50" applyNumberFormat="1" applyFont="1" applyFill="1" applyBorder="1" applyAlignment="1" applyProtection="1">
      <alignment vertical="center"/>
      <protection/>
    </xf>
    <xf numFmtId="176" fontId="3" fillId="3" borderId="12" xfId="50" applyNumberFormat="1" applyFont="1" applyFill="1" applyBorder="1" applyAlignment="1" applyProtection="1">
      <alignment vertical="center"/>
      <protection/>
    </xf>
    <xf numFmtId="178" fontId="3" fillId="0" borderId="14" xfId="45" applyNumberFormat="1" applyFont="1" applyFill="1" applyBorder="1" applyAlignment="1" applyProtection="1">
      <alignment horizontal="center" vertical="center"/>
      <protection/>
    </xf>
    <xf numFmtId="0" fontId="3" fillId="24" borderId="14" xfId="50" applyNumberFormat="1" applyFont="1" applyFill="1" applyBorder="1" applyAlignment="1" applyProtection="1">
      <alignment horizontal="center" vertical="center" wrapText="1"/>
      <protection/>
    </xf>
    <xf numFmtId="0" fontId="3" fillId="0" borderId="14" xfId="50" applyNumberFormat="1" applyFont="1" applyFill="1" applyBorder="1" applyAlignment="1" applyProtection="1">
      <alignment horizontal="center" vertical="center" wrapText="1"/>
      <protection/>
    </xf>
    <xf numFmtId="0" fontId="4" fillId="0" borderId="0" xfId="51" applyNumberFormat="1" applyFont="1" applyFill="1" applyAlignment="1" applyProtection="1">
      <alignment horizontal="center" vertical="center"/>
      <protection/>
    </xf>
    <xf numFmtId="0" fontId="4" fillId="0" borderId="0" xfId="51" applyNumberFormat="1" applyFont="1" applyFill="1" applyAlignment="1" applyProtection="1">
      <alignment horizontal="center" vertical="center"/>
      <protection/>
    </xf>
    <xf numFmtId="176" fontId="3" fillId="0" borderId="12" xfId="51" applyNumberFormat="1" applyFont="1" applyFill="1" applyBorder="1" applyAlignment="1" applyProtection="1">
      <alignment vertical="center"/>
      <protection/>
    </xf>
    <xf numFmtId="176" fontId="3" fillId="3" borderId="12" xfId="51" applyNumberFormat="1" applyFont="1" applyFill="1" applyBorder="1" applyAlignment="1" applyProtection="1">
      <alignment vertical="center"/>
      <protection/>
    </xf>
    <xf numFmtId="0" fontId="3" fillId="0" borderId="14" xfId="51" applyNumberFormat="1" applyFont="1" applyFill="1" applyBorder="1" applyAlignment="1" applyProtection="1">
      <alignment horizontal="center" vertical="center" wrapText="1"/>
      <protection/>
    </xf>
    <xf numFmtId="0" fontId="0" fillId="0" borderId="14" xfId="48" applyNumberFormat="1" applyFont="1" applyFill="1" applyBorder="1" applyAlignment="1" applyProtection="1">
      <alignment horizontal="center" vertical="center"/>
      <protection/>
    </xf>
    <xf numFmtId="49" fontId="0" fillId="24" borderId="16" xfId="48" applyNumberFormat="1" applyFont="1" applyFill="1" applyBorder="1" applyAlignment="1">
      <alignment horizontal="center" vertical="center" wrapText="1"/>
      <protection/>
    </xf>
    <xf numFmtId="49" fontId="0" fillId="24" borderId="13" xfId="48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1" fontId="4" fillId="0" borderId="0" xfId="48" applyNumberFormat="1" applyFont="1" applyFill="1" applyAlignment="1" applyProtection="1">
      <alignment horizontal="center" vertical="center" wrapText="1"/>
      <protection/>
    </xf>
    <xf numFmtId="181" fontId="4" fillId="0" borderId="0" xfId="48" applyNumberFormat="1" applyFont="1" applyFill="1" applyAlignment="1" applyProtection="1">
      <alignment horizontal="center" vertical="center" wrapText="1"/>
      <protection/>
    </xf>
    <xf numFmtId="181" fontId="3" fillId="0" borderId="12" xfId="48" applyNumberFormat="1" applyFont="1" applyFill="1" applyBorder="1" applyAlignment="1" applyProtection="1">
      <alignment vertical="center" wrapText="1"/>
      <protection/>
    </xf>
    <xf numFmtId="181" fontId="0" fillId="0" borderId="11" xfId="48" applyNumberFormat="1" applyFont="1" applyFill="1" applyBorder="1" applyAlignment="1" applyProtection="1">
      <alignment horizontal="center" vertical="center" wrapText="1"/>
      <protection/>
    </xf>
    <xf numFmtId="181" fontId="0" fillId="0" borderId="15" xfId="48" applyNumberFormat="1" applyFont="1" applyFill="1" applyBorder="1" applyAlignment="1" applyProtection="1">
      <alignment horizontal="center" vertical="center" wrapText="1"/>
      <protection/>
    </xf>
    <xf numFmtId="181" fontId="0" fillId="0" borderId="10" xfId="48" applyNumberFormat="1" applyFont="1" applyFill="1" applyBorder="1" applyAlignment="1" applyProtection="1">
      <alignment horizontal="center" vertical="center" wrapText="1"/>
      <protection/>
    </xf>
    <xf numFmtId="178" fontId="0" fillId="0" borderId="11" xfId="48" applyNumberFormat="1" applyFont="1" applyFill="1" applyBorder="1" applyAlignment="1" applyProtection="1">
      <alignment horizontal="center" vertical="center"/>
      <protection/>
    </xf>
    <xf numFmtId="178" fontId="0" fillId="0" borderId="15" xfId="48" applyNumberFormat="1" applyFont="1" applyFill="1" applyBorder="1" applyAlignment="1" applyProtection="1">
      <alignment horizontal="center" vertical="center"/>
      <protection/>
    </xf>
    <xf numFmtId="178" fontId="0" fillId="0" borderId="10" xfId="48" applyNumberFormat="1" applyFont="1" applyFill="1" applyBorder="1" applyAlignment="1" applyProtection="1">
      <alignment horizontal="center" vertical="center"/>
      <protection/>
    </xf>
    <xf numFmtId="0" fontId="0" fillId="0" borderId="14" xfId="48" applyFont="1" applyFill="1" applyBorder="1" applyAlignment="1">
      <alignment horizontal="left" vertical="center" wrapText="1"/>
      <protection/>
    </xf>
    <xf numFmtId="181" fontId="0" fillId="0" borderId="11" xfId="48" applyNumberFormat="1" applyFont="1" applyFill="1" applyBorder="1" applyAlignment="1" applyProtection="1">
      <alignment horizontal="center" vertical="center"/>
      <protection/>
    </xf>
    <xf numFmtId="0" fontId="0" fillId="0" borderId="11" xfId="48" applyFont="1" applyFill="1" applyBorder="1" applyAlignment="1">
      <alignment horizontal="left" vertical="center" wrapText="1"/>
      <protection/>
    </xf>
    <xf numFmtId="0" fontId="0" fillId="0" borderId="10" xfId="48" applyFont="1" applyFill="1" applyBorder="1" applyAlignment="1">
      <alignment horizontal="left" vertical="center" wrapText="1"/>
      <protection/>
    </xf>
    <xf numFmtId="0" fontId="0" fillId="0" borderId="16" xfId="48" applyFont="1" applyBorder="1" applyAlignment="1">
      <alignment horizontal="center" vertical="center" wrapText="1"/>
      <protection/>
    </xf>
    <xf numFmtId="0" fontId="0" fillId="0" borderId="17" xfId="48" applyFont="1" applyBorder="1" applyAlignment="1">
      <alignment horizontal="center" vertical="center" wrapText="1"/>
      <protection/>
    </xf>
    <xf numFmtId="181" fontId="0" fillId="0" borderId="20" xfId="48" applyNumberFormat="1" applyFont="1" applyFill="1" applyBorder="1" applyAlignment="1" applyProtection="1">
      <alignment horizontal="center" vertical="center"/>
      <protection/>
    </xf>
    <xf numFmtId="181" fontId="0" fillId="0" borderId="20" xfId="48" applyNumberFormat="1" applyFont="1" applyFill="1" applyBorder="1" applyAlignment="1" applyProtection="1">
      <alignment horizontal="center" vertical="center" wrapText="1"/>
      <protection/>
    </xf>
    <xf numFmtId="181" fontId="0" fillId="0" borderId="21" xfId="48" applyNumberFormat="1" applyFont="1" applyFill="1" applyBorder="1" applyAlignment="1" applyProtection="1">
      <alignment horizontal="center" vertical="center" wrapText="1"/>
      <protection/>
    </xf>
    <xf numFmtId="181" fontId="0" fillId="0" borderId="22" xfId="48" applyNumberFormat="1" applyFont="1" applyFill="1" applyBorder="1" applyAlignment="1" applyProtection="1">
      <alignment horizontal="center" vertical="center" wrapText="1"/>
      <protection/>
    </xf>
    <xf numFmtId="181" fontId="0" fillId="0" borderId="23" xfId="48" applyNumberFormat="1" applyFont="1" applyFill="1" applyBorder="1" applyAlignment="1" applyProtection="1">
      <alignment horizontal="center" vertical="center" wrapText="1"/>
      <protection/>
    </xf>
    <xf numFmtId="181" fontId="0" fillId="0" borderId="24" xfId="48" applyNumberFormat="1" applyFont="1" applyFill="1" applyBorder="1" applyAlignment="1" applyProtection="1">
      <alignment horizontal="center" vertical="center" wrapText="1"/>
      <protection/>
    </xf>
    <xf numFmtId="181" fontId="0" fillId="0" borderId="25" xfId="48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 wrapText="1"/>
    </xf>
    <xf numFmtId="0" fontId="4" fillId="0" borderId="0" xfId="49" applyNumberFormat="1" applyFont="1" applyFill="1" applyAlignment="1" applyProtection="1">
      <alignment horizontal="center" vertical="center"/>
      <protection/>
    </xf>
    <xf numFmtId="0" fontId="4" fillId="0" borderId="0" xfId="49" applyNumberFormat="1" applyFont="1" applyFill="1" applyAlignment="1" applyProtection="1">
      <alignment horizontal="center" vertical="center"/>
      <protection/>
    </xf>
    <xf numFmtId="176" fontId="3" fillId="0" borderId="12" xfId="49" applyNumberFormat="1" applyFont="1" applyFill="1" applyBorder="1" applyAlignment="1" applyProtection="1">
      <alignment vertical="center"/>
      <protection/>
    </xf>
    <xf numFmtId="176" fontId="3" fillId="3" borderId="12" xfId="49" applyNumberFormat="1" applyFont="1" applyFill="1" applyBorder="1" applyAlignment="1" applyProtection="1">
      <alignment vertical="center"/>
      <protection/>
    </xf>
    <xf numFmtId="0" fontId="0" fillId="0" borderId="14" xfId="49" applyNumberFormat="1" applyFont="1" applyFill="1" applyBorder="1" applyAlignment="1" applyProtection="1">
      <alignment horizontal="center" vertical="center" wrapText="1"/>
      <protection/>
    </xf>
    <xf numFmtId="0" fontId="4" fillId="0" borderId="0" xfId="52" applyNumberFormat="1" applyFont="1" applyFill="1" applyAlignment="1" applyProtection="1">
      <alignment horizontal="center" vertical="center"/>
      <protection/>
    </xf>
    <xf numFmtId="0" fontId="4" fillId="0" borderId="0" xfId="52" applyNumberFormat="1" applyFont="1" applyFill="1" applyAlignment="1" applyProtection="1">
      <alignment horizontal="center" vertical="center"/>
      <protection/>
    </xf>
    <xf numFmtId="0" fontId="3" fillId="0" borderId="12" xfId="52" applyFont="1" applyFill="1" applyBorder="1" applyAlignment="1">
      <alignment horizontal="left" vertical="center"/>
      <protection/>
    </xf>
    <xf numFmtId="0" fontId="3" fillId="3" borderId="12" xfId="52" applyFont="1" applyFill="1" applyBorder="1" applyAlignment="1">
      <alignment horizontal="left" vertical="center"/>
      <protection/>
    </xf>
    <xf numFmtId="0" fontId="0" fillId="0" borderId="14" xfId="52" applyNumberFormat="1" applyFont="1" applyFill="1" applyBorder="1" applyAlignment="1" applyProtection="1">
      <alignment horizontal="center" vertical="center"/>
      <protection/>
    </xf>
    <xf numFmtId="0" fontId="0" fillId="0" borderId="14" xfId="46" applyFont="1" applyBorder="1" applyAlignment="1">
      <alignment horizontal="center" wrapText="1"/>
      <protection/>
    </xf>
    <xf numFmtId="0" fontId="0" fillId="0" borderId="13" xfId="52" applyNumberFormat="1" applyFont="1" applyFill="1" applyBorder="1" applyAlignment="1" applyProtection="1">
      <alignment horizontal="center" vertical="center" wrapText="1"/>
      <protection/>
    </xf>
    <xf numFmtId="0" fontId="0" fillId="0" borderId="14" xfId="52" applyNumberFormat="1" applyFont="1" applyFill="1" applyBorder="1" applyAlignment="1" applyProtection="1">
      <alignment horizontal="center" vertical="center" wrapText="1"/>
      <protection/>
    </xf>
    <xf numFmtId="0" fontId="0" fillId="0" borderId="11" xfId="52" applyNumberFormat="1" applyFont="1" applyFill="1" applyBorder="1" applyAlignment="1" applyProtection="1">
      <alignment horizontal="center" vertical="center" wrapText="1"/>
      <protection/>
    </xf>
    <xf numFmtId="0" fontId="0" fillId="0" borderId="14" xfId="46" applyFont="1" applyBorder="1" applyAlignment="1">
      <alignment horizontal="center" vertical="center" wrapText="1"/>
      <protection/>
    </xf>
    <xf numFmtId="49" fontId="0" fillId="24" borderId="16" xfId="46" applyNumberFormat="1" applyFont="1" applyFill="1" applyBorder="1" applyAlignment="1">
      <alignment horizontal="center" vertical="center" wrapText="1"/>
      <protection/>
    </xf>
    <xf numFmtId="49" fontId="0" fillId="24" borderId="17" xfId="46" applyNumberFormat="1" applyFont="1" applyFill="1" applyBorder="1" applyAlignment="1">
      <alignment horizontal="center" vertical="center" wrapText="1"/>
      <protection/>
    </xf>
    <xf numFmtId="49" fontId="0" fillId="24" borderId="13" xfId="46" applyNumberFormat="1" applyFont="1" applyFill="1" applyBorder="1" applyAlignment="1">
      <alignment horizontal="center" vertical="center" wrapText="1"/>
      <protection/>
    </xf>
    <xf numFmtId="49" fontId="0" fillId="0" borderId="14" xfId="46" applyNumberFormat="1" applyFont="1" applyFill="1" applyBorder="1" applyAlignment="1">
      <alignment horizontal="center" vertical="center" wrapText="1"/>
      <protection/>
    </xf>
    <xf numFmtId="49" fontId="0" fillId="24" borderId="14" xfId="4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 wrapText="1"/>
    </xf>
  </cellXfs>
  <cellStyles count="64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百分比_EF4B13E29A0421FAE0430A08200E21FA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_0C0E50DD51360000E0530A0804CB2C68" xfId="45"/>
    <cellStyle name="常规_1、政府组成部门预算分析-基本支出" xfId="46"/>
    <cellStyle name="常规_279F34B40C5C011EE0530A0804CCE720" xfId="47"/>
    <cellStyle name="常规_439B6CFEF4310134E0530A0804CB25FB" xfId="48"/>
    <cellStyle name="常规_439B6D647C250158E0530A0804CC3FF1" xfId="49"/>
    <cellStyle name="常规_442239306334007CE0530A0804CB3F5E" xfId="50"/>
    <cellStyle name="常规_4422630BD59E014AE0530A0804CCCC24" xfId="51"/>
    <cellStyle name="常规_EE70A06373940074E0430A0804CB0074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5" xfId="66"/>
    <cellStyle name="适中" xfId="67"/>
    <cellStyle name="输出" xfId="68"/>
    <cellStyle name="输入" xfId="69"/>
    <cellStyle name="Followed Hyperlink" xfId="70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tabSelected="1" zoomScalePageLayoutView="0" workbookViewId="0" topLeftCell="A7">
      <selection activeCell="H14" sqref="H14"/>
    </sheetView>
  </sheetViews>
  <sheetFormatPr defaultColWidth="6.875" defaultRowHeight="14.25"/>
  <cols>
    <col min="1" max="1" width="3.50390625" style="176" customWidth="1"/>
    <col min="2" max="2" width="12.625" style="176" customWidth="1"/>
    <col min="3" max="3" width="23.375" style="176" customWidth="1"/>
    <col min="4" max="4" width="17.875" style="176" customWidth="1"/>
    <col min="5" max="5" width="11.50390625" style="176" customWidth="1"/>
    <col min="6" max="6" width="9.00390625" style="176" customWidth="1"/>
    <col min="7" max="7" width="10.50390625" style="176" customWidth="1"/>
    <col min="8" max="8" width="13.75390625" style="176" customWidth="1"/>
    <col min="9" max="9" width="12.625" style="176" customWidth="1"/>
    <col min="10" max="10" width="11.25390625" style="176" customWidth="1"/>
    <col min="11" max="11" width="10.375" style="176" customWidth="1"/>
    <col min="12" max="12" width="10.75390625" style="176" customWidth="1"/>
    <col min="13" max="13" width="11.50390625" style="177" customWidth="1"/>
    <col min="14" max="26" width="6.875" style="175" customWidth="1"/>
    <col min="27" max="244" width="6.875" style="176" customWidth="1"/>
    <col min="245" max="16384" width="6.875" style="176" customWidth="1"/>
  </cols>
  <sheetData>
    <row r="1" spans="1:244" ht="24.75" customHeight="1">
      <c r="A1" s="216"/>
      <c r="B1" s="216"/>
      <c r="C1" s="178"/>
      <c r="D1" s="178"/>
      <c r="E1" s="179"/>
      <c r="F1" s="179"/>
      <c r="G1" s="179"/>
      <c r="H1" s="179"/>
      <c r="I1" s="201"/>
      <c r="J1" s="201"/>
      <c r="K1" s="201"/>
      <c r="L1" s="201"/>
      <c r="M1" s="172" t="s">
        <v>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4.75" customHeight="1">
      <c r="A2" s="217" t="s">
        <v>185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4.75" customHeight="1">
      <c r="A3" s="219" t="s">
        <v>1</v>
      </c>
      <c r="B3" s="220"/>
      <c r="C3" s="220"/>
      <c r="D3" s="220"/>
      <c r="E3" s="180"/>
      <c r="F3" s="180"/>
      <c r="G3" s="180"/>
      <c r="H3" s="180"/>
      <c r="I3" s="201"/>
      <c r="J3" s="201"/>
      <c r="K3" s="201"/>
      <c r="L3" s="201"/>
      <c r="M3" s="202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181" t="s">
        <v>3</v>
      </c>
      <c r="B4" s="181"/>
      <c r="C4" s="181"/>
      <c r="D4" s="181" t="s">
        <v>4</v>
      </c>
      <c r="E4" s="182"/>
      <c r="F4" s="182"/>
      <c r="G4" s="182"/>
      <c r="H4" s="181"/>
      <c r="I4" s="181"/>
      <c r="J4" s="181"/>
      <c r="K4" s="181"/>
      <c r="L4" s="181"/>
      <c r="M4" s="20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229" t="s">
        <v>5</v>
      </c>
      <c r="B5" s="230"/>
      <c r="C5" s="235" t="s">
        <v>6</v>
      </c>
      <c r="D5" s="235" t="s">
        <v>7</v>
      </c>
      <c r="E5" s="207" t="s">
        <v>8</v>
      </c>
      <c r="F5" s="239" t="s">
        <v>9</v>
      </c>
      <c r="G5" s="207" t="s">
        <v>10</v>
      </c>
      <c r="H5" s="183" t="s">
        <v>11</v>
      </c>
      <c r="I5" s="183"/>
      <c r="J5" s="183"/>
      <c r="K5" s="183"/>
      <c r="L5" s="183"/>
      <c r="M5" s="20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231"/>
      <c r="B6" s="232"/>
      <c r="C6" s="229"/>
      <c r="D6" s="235"/>
      <c r="E6" s="207"/>
      <c r="F6" s="240"/>
      <c r="G6" s="207"/>
      <c r="H6" s="221" t="s">
        <v>12</v>
      </c>
      <c r="I6" s="222"/>
      <c r="J6" s="208" t="s">
        <v>13</v>
      </c>
      <c r="K6" s="210" t="s">
        <v>14</v>
      </c>
      <c r="L6" s="210" t="s">
        <v>15</v>
      </c>
      <c r="M6" s="227" t="s">
        <v>16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233"/>
      <c r="B7" s="234"/>
      <c r="C7" s="229"/>
      <c r="D7" s="235"/>
      <c r="E7" s="207"/>
      <c r="F7" s="241"/>
      <c r="G7" s="207"/>
      <c r="H7" s="184" t="s">
        <v>17</v>
      </c>
      <c r="I7" s="170" t="s">
        <v>18</v>
      </c>
      <c r="J7" s="209"/>
      <c r="K7" s="211"/>
      <c r="L7" s="211"/>
      <c r="M7" s="228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174" customFormat="1" ht="24.75" customHeight="1">
      <c r="A8" s="237" t="s">
        <v>12</v>
      </c>
      <c r="B8" s="185" t="s">
        <v>17</v>
      </c>
      <c r="C8" s="186">
        <f>SUM(C9:C13)</f>
        <v>1553832</v>
      </c>
      <c r="D8" s="187" t="s">
        <v>19</v>
      </c>
      <c r="E8" s="188">
        <f>E9+E10+E11</f>
        <v>1553832</v>
      </c>
      <c r="F8" s="188"/>
      <c r="G8" s="188"/>
      <c r="H8" s="188">
        <f>H9+H10+H11</f>
        <v>1553832</v>
      </c>
      <c r="I8" s="188">
        <f>I9+I10+I11</f>
        <v>1553832</v>
      </c>
      <c r="J8" s="188"/>
      <c r="K8" s="188"/>
      <c r="L8" s="188"/>
      <c r="M8" s="204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</row>
    <row r="9" spans="1:244" s="174" customFormat="1" ht="24.75" customHeight="1">
      <c r="A9" s="238"/>
      <c r="B9" s="185" t="s">
        <v>20</v>
      </c>
      <c r="C9" s="186">
        <v>1553832</v>
      </c>
      <c r="D9" s="189" t="s">
        <v>21</v>
      </c>
      <c r="E9" s="186">
        <f>H9</f>
        <v>1476148</v>
      </c>
      <c r="F9" s="186"/>
      <c r="G9" s="186"/>
      <c r="H9" s="186">
        <f>I9</f>
        <v>1476148</v>
      </c>
      <c r="I9" s="186">
        <v>1476148</v>
      </c>
      <c r="J9" s="186"/>
      <c r="K9" s="186"/>
      <c r="L9" s="186"/>
      <c r="M9" s="204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</row>
    <row r="10" spans="1:244" s="174" customFormat="1" ht="24.75" customHeight="1">
      <c r="A10" s="238"/>
      <c r="B10" s="190" t="s">
        <v>22</v>
      </c>
      <c r="C10" s="186">
        <v>0</v>
      </c>
      <c r="D10" s="191" t="s">
        <v>23</v>
      </c>
      <c r="E10" s="186">
        <f aca="true" t="shared" si="0" ref="E10:E19">SUM(F10:H10,J10:M10)</f>
        <v>74000</v>
      </c>
      <c r="F10" s="186"/>
      <c r="G10" s="186"/>
      <c r="H10" s="186">
        <f>I10</f>
        <v>74000</v>
      </c>
      <c r="I10" s="186">
        <v>74000</v>
      </c>
      <c r="J10" s="186"/>
      <c r="K10" s="186"/>
      <c r="L10" s="186"/>
      <c r="M10" s="204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</row>
    <row r="11" spans="1:244" s="174" customFormat="1" ht="24.75" customHeight="1">
      <c r="A11" s="238"/>
      <c r="B11" s="185" t="s">
        <v>24</v>
      </c>
      <c r="C11" s="186"/>
      <c r="D11" s="191" t="s">
        <v>25</v>
      </c>
      <c r="E11" s="186">
        <f t="shared" si="0"/>
        <v>3684</v>
      </c>
      <c r="F11" s="186"/>
      <c r="G11" s="186"/>
      <c r="H11" s="186">
        <v>3684</v>
      </c>
      <c r="I11" s="186">
        <v>3684</v>
      </c>
      <c r="J11" s="186"/>
      <c r="K11" s="186"/>
      <c r="L11" s="186"/>
      <c r="M11" s="204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</row>
    <row r="12" spans="1:244" s="174" customFormat="1" ht="24.75" customHeight="1">
      <c r="A12" s="238"/>
      <c r="B12" s="190" t="s">
        <v>26</v>
      </c>
      <c r="C12" s="186">
        <v>0</v>
      </c>
      <c r="D12" s="191" t="s">
        <v>27</v>
      </c>
      <c r="E12" s="186">
        <v>5130000</v>
      </c>
      <c r="F12" s="186"/>
      <c r="G12" s="186"/>
      <c r="H12" s="186">
        <v>5130000</v>
      </c>
      <c r="I12" s="186">
        <v>0</v>
      </c>
      <c r="J12" s="186"/>
      <c r="K12" s="186">
        <v>5130000</v>
      </c>
      <c r="L12" s="186"/>
      <c r="M12" s="204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</row>
    <row r="13" spans="1:244" s="174" customFormat="1" ht="24.75" customHeight="1">
      <c r="A13" s="238"/>
      <c r="B13" s="190" t="s">
        <v>28</v>
      </c>
      <c r="C13" s="186">
        <v>0</v>
      </c>
      <c r="D13" s="191" t="s">
        <v>29</v>
      </c>
      <c r="E13" s="186">
        <f t="shared" si="0"/>
        <v>0</v>
      </c>
      <c r="F13" s="186"/>
      <c r="G13" s="186"/>
      <c r="H13" s="186"/>
      <c r="I13" s="186"/>
      <c r="J13" s="186"/>
      <c r="K13" s="186"/>
      <c r="L13" s="186"/>
      <c r="M13" s="204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</row>
    <row r="14" spans="1:244" s="174" customFormat="1" ht="23.25" customHeight="1">
      <c r="A14" s="223" t="s">
        <v>13</v>
      </c>
      <c r="B14" s="224"/>
      <c r="C14" s="186">
        <v>0</v>
      </c>
      <c r="D14" s="191" t="s">
        <v>30</v>
      </c>
      <c r="E14" s="186">
        <f t="shared" si="0"/>
        <v>5130000</v>
      </c>
      <c r="F14" s="186"/>
      <c r="G14" s="186"/>
      <c r="H14" s="186">
        <f>SUM(H15:H19)</f>
        <v>5130000</v>
      </c>
      <c r="I14" s="186">
        <f>SUM(I15:I19)</f>
        <v>0</v>
      </c>
      <c r="J14" s="186"/>
      <c r="K14" s="186"/>
      <c r="L14" s="186"/>
      <c r="M14" s="204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</row>
    <row r="15" spans="1:244" s="174" customFormat="1" ht="23.25" customHeight="1">
      <c r="A15" s="2" t="s">
        <v>14</v>
      </c>
      <c r="B15" s="1"/>
      <c r="C15" s="186">
        <v>5130000</v>
      </c>
      <c r="D15" s="192" t="s">
        <v>31</v>
      </c>
      <c r="E15" s="186">
        <f>H15</f>
        <v>5130000</v>
      </c>
      <c r="F15" s="186"/>
      <c r="G15" s="186"/>
      <c r="H15" s="186">
        <f>K15</f>
        <v>5130000</v>
      </c>
      <c r="I15" s="186"/>
      <c r="J15" s="186"/>
      <c r="K15" s="186">
        <v>5130000</v>
      </c>
      <c r="L15" s="186"/>
      <c r="M15" s="204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</row>
    <row r="16" spans="1:244" s="174" customFormat="1" ht="23.25" customHeight="1">
      <c r="A16" s="193" t="s">
        <v>15</v>
      </c>
      <c r="B16" s="194"/>
      <c r="C16" s="186">
        <v>0</v>
      </c>
      <c r="D16" s="195" t="s">
        <v>32</v>
      </c>
      <c r="E16" s="186">
        <f t="shared" si="0"/>
        <v>0</v>
      </c>
      <c r="F16" s="186"/>
      <c r="G16" s="186"/>
      <c r="H16" s="186"/>
      <c r="I16" s="186"/>
      <c r="J16" s="186"/>
      <c r="K16" s="186"/>
      <c r="L16" s="186"/>
      <c r="M16" s="204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</row>
    <row r="17" spans="1:244" s="174" customFormat="1" ht="23.25" customHeight="1">
      <c r="A17" s="225" t="s">
        <v>16</v>
      </c>
      <c r="B17" s="226"/>
      <c r="C17" s="186">
        <v>0</v>
      </c>
      <c r="D17" s="195" t="s">
        <v>33</v>
      </c>
      <c r="E17" s="186">
        <f t="shared" si="0"/>
        <v>0</v>
      </c>
      <c r="F17" s="186"/>
      <c r="G17" s="186"/>
      <c r="H17" s="186"/>
      <c r="I17" s="186"/>
      <c r="J17" s="186"/>
      <c r="K17" s="186"/>
      <c r="L17" s="186"/>
      <c r="M17" s="204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</row>
    <row r="18" spans="1:244" s="174" customFormat="1" ht="23.25" customHeight="1">
      <c r="A18" s="225"/>
      <c r="B18" s="226"/>
      <c r="C18" s="186"/>
      <c r="D18" s="192" t="s">
        <v>34</v>
      </c>
      <c r="E18" s="186">
        <f t="shared" si="0"/>
        <v>0</v>
      </c>
      <c r="F18" s="186"/>
      <c r="G18" s="186"/>
      <c r="H18" s="186"/>
      <c r="I18" s="186"/>
      <c r="J18" s="186"/>
      <c r="K18" s="186"/>
      <c r="L18" s="186"/>
      <c r="M18" s="204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</row>
    <row r="19" spans="1:244" s="174" customFormat="1" ht="23.25" customHeight="1">
      <c r="A19" s="212"/>
      <c r="B19" s="213"/>
      <c r="C19" s="186"/>
      <c r="D19" s="196" t="s">
        <v>35</v>
      </c>
      <c r="E19" s="186">
        <f t="shared" si="0"/>
        <v>0</v>
      </c>
      <c r="F19" s="186"/>
      <c r="G19" s="186"/>
      <c r="H19" s="186"/>
      <c r="I19" s="186"/>
      <c r="J19" s="186"/>
      <c r="K19" s="186"/>
      <c r="L19" s="186"/>
      <c r="M19" s="204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</row>
    <row r="20" spans="1:244" s="174" customFormat="1" ht="23.25" customHeight="1">
      <c r="A20" s="212" t="s">
        <v>36</v>
      </c>
      <c r="B20" s="213"/>
      <c r="C20" s="186">
        <f>SUM(C8,C14:C17)</f>
        <v>6683832</v>
      </c>
      <c r="D20" s="196" t="s">
        <v>37</v>
      </c>
      <c r="E20" s="197">
        <v>0</v>
      </c>
      <c r="F20" s="197"/>
      <c r="G20" s="197"/>
      <c r="H20" s="197">
        <v>0</v>
      </c>
      <c r="I20" s="197">
        <v>0</v>
      </c>
      <c r="J20" s="197"/>
      <c r="K20" s="197"/>
      <c r="L20" s="197"/>
      <c r="M20" s="204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</row>
    <row r="21" spans="1:244" s="174" customFormat="1" ht="23.25" customHeight="1">
      <c r="A21" s="214" t="s">
        <v>38</v>
      </c>
      <c r="B21" s="215"/>
      <c r="C21" s="188">
        <v>0</v>
      </c>
      <c r="D21" s="196"/>
      <c r="E21" s="188"/>
      <c r="F21" s="188"/>
      <c r="G21" s="188"/>
      <c r="H21" s="198"/>
      <c r="I21" s="188"/>
      <c r="J21" s="188"/>
      <c r="K21" s="188"/>
      <c r="L21" s="188"/>
      <c r="M21" s="204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</row>
    <row r="22" spans="1:244" s="174" customFormat="1" ht="23.25" customHeight="1">
      <c r="A22" s="214" t="s">
        <v>39</v>
      </c>
      <c r="B22" s="215"/>
      <c r="C22" s="188">
        <v>0</v>
      </c>
      <c r="D22" s="199"/>
      <c r="E22" s="188"/>
      <c r="F22" s="188"/>
      <c r="G22" s="188"/>
      <c r="H22" s="198"/>
      <c r="I22" s="188"/>
      <c r="J22" s="188"/>
      <c r="K22" s="188"/>
      <c r="L22" s="188"/>
      <c r="M22" s="204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</row>
    <row r="23" spans="1:244" ht="21" customHeight="1">
      <c r="A23" s="212"/>
      <c r="B23" s="213"/>
      <c r="C23" s="188"/>
      <c r="D23" s="199"/>
      <c r="E23" s="188"/>
      <c r="F23" s="188"/>
      <c r="G23" s="188"/>
      <c r="H23" s="198"/>
      <c r="I23" s="188"/>
      <c r="J23" s="188"/>
      <c r="K23" s="188"/>
      <c r="L23" s="188"/>
      <c r="M23" s="205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174" customFormat="1" ht="23.25" customHeight="1">
      <c r="A24" s="235" t="s">
        <v>40</v>
      </c>
      <c r="B24" s="236"/>
      <c r="C24" s="198">
        <f>SUM(C20:C22)</f>
        <v>6683832</v>
      </c>
      <c r="D24" s="200" t="s">
        <v>41</v>
      </c>
      <c r="E24" s="188">
        <f>SUM(E8,E12)</f>
        <v>6683832</v>
      </c>
      <c r="F24" s="188">
        <f aca="true" t="shared" si="1" ref="F24:M24">SUM(F8,F12)</f>
        <v>0</v>
      </c>
      <c r="G24" s="188">
        <f t="shared" si="1"/>
        <v>0</v>
      </c>
      <c r="H24" s="188">
        <f t="shared" si="1"/>
        <v>6683832</v>
      </c>
      <c r="I24" s="188">
        <f t="shared" si="1"/>
        <v>1553832</v>
      </c>
      <c r="J24" s="188">
        <f t="shared" si="1"/>
        <v>0</v>
      </c>
      <c r="K24" s="188">
        <f t="shared" si="1"/>
        <v>5130000</v>
      </c>
      <c r="L24" s="188">
        <f t="shared" si="1"/>
        <v>0</v>
      </c>
      <c r="M24" s="188">
        <f t="shared" si="1"/>
        <v>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</row>
    <row r="25" spans="1:244" ht="14.25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4.25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4.25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25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4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4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4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175" customFormat="1" ht="14.25">
      <c r="A33"/>
      <c r="B33"/>
      <c r="C33"/>
      <c r="D33"/>
      <c r="E33"/>
      <c r="F33"/>
      <c r="G33"/>
      <c r="H33"/>
      <c r="I33"/>
      <c r="J33"/>
      <c r="K33"/>
      <c r="L33"/>
      <c r="M33" s="177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 formatCells="0" formatColumns="0" formatRows="0"/>
  <mergeCells count="24">
    <mergeCell ref="A24:B24"/>
    <mergeCell ref="A8:A13"/>
    <mergeCell ref="C5:C7"/>
    <mergeCell ref="D5:D7"/>
    <mergeCell ref="E5:E7"/>
    <mergeCell ref="F5:F7"/>
    <mergeCell ref="A18:B18"/>
    <mergeCell ref="A19:B19"/>
    <mergeCell ref="A22:B22"/>
    <mergeCell ref="A23:B23"/>
    <mergeCell ref="A1:B1"/>
    <mergeCell ref="A2:M2"/>
    <mergeCell ref="A3:D3"/>
    <mergeCell ref="H6:I6"/>
    <mergeCell ref="A14:B14"/>
    <mergeCell ref="A17:B17"/>
    <mergeCell ref="M6:M7"/>
    <mergeCell ref="A5:B7"/>
    <mergeCell ref="G5:G7"/>
    <mergeCell ref="J6:J7"/>
    <mergeCell ref="K6:K7"/>
    <mergeCell ref="L6:L7"/>
    <mergeCell ref="A20:B20"/>
    <mergeCell ref="A21:B21"/>
  </mergeCells>
  <printOptions horizontalCentered="1"/>
  <pageMargins left="0" right="0" top="0.2" bottom="0.79" header="0.51" footer="0.51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6"/>
  <sheetViews>
    <sheetView showGridLines="0" showZeros="0" zoomScalePageLayoutView="0" workbookViewId="0" topLeftCell="A1">
      <selection activeCell="F7" sqref="F7"/>
    </sheetView>
  </sheetViews>
  <sheetFormatPr defaultColWidth="7.25390625" defaultRowHeight="14.25"/>
  <cols>
    <col min="1" max="1" width="7.25390625" style="152" customWidth="1"/>
    <col min="2" max="3" width="6.375" style="152" customWidth="1"/>
    <col min="4" max="4" width="6.25390625" style="152" customWidth="1"/>
    <col min="5" max="5" width="23.50390625" style="152" customWidth="1"/>
    <col min="6" max="6" width="13.50390625" style="152" customWidth="1"/>
    <col min="7" max="7" width="12.25390625" style="152" customWidth="1"/>
    <col min="8" max="9" width="10.50390625" style="152" customWidth="1"/>
    <col min="10" max="10" width="9.875" style="152" customWidth="1"/>
    <col min="11" max="13" width="10.50390625" style="152" customWidth="1"/>
    <col min="14" max="14" width="11.125" style="152" customWidth="1"/>
    <col min="15" max="15" width="8.125" style="152" customWidth="1"/>
    <col min="16" max="16" width="8.00390625" style="152" customWidth="1"/>
    <col min="17" max="17" width="9.875" style="152" customWidth="1"/>
    <col min="18" max="18" width="7.25390625" style="152" customWidth="1"/>
    <col min="19" max="19" width="9.625" style="152" customWidth="1"/>
    <col min="20" max="252" width="7.25390625" style="152" customWidth="1"/>
    <col min="253" max="16384" width="7.25390625" style="152" customWidth="1"/>
  </cols>
  <sheetData>
    <row r="1" spans="1:252" ht="25.5" customHeight="1">
      <c r="A1" s="153"/>
      <c r="B1" s="153"/>
      <c r="C1" s="154"/>
      <c r="D1" s="155"/>
      <c r="E1" s="156"/>
      <c r="F1" s="156"/>
      <c r="G1" s="156"/>
      <c r="H1" s="157"/>
      <c r="I1" s="157"/>
      <c r="J1" s="157"/>
      <c r="K1" s="157"/>
      <c r="L1" s="157"/>
      <c r="S1" s="172" t="s">
        <v>42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5.5" customHeight="1">
      <c r="A2" s="248" t="s">
        <v>186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5.5" customHeight="1">
      <c r="A3" s="250" t="s">
        <v>1</v>
      </c>
      <c r="B3" s="251"/>
      <c r="C3" s="251"/>
      <c r="D3" s="251"/>
      <c r="E3" s="251"/>
      <c r="G3" s="158"/>
      <c r="H3" s="157"/>
      <c r="I3" s="157"/>
      <c r="J3" s="157"/>
      <c r="K3" s="157"/>
      <c r="L3" s="157"/>
      <c r="S3" s="173" t="s">
        <v>2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159" t="s">
        <v>43</v>
      </c>
      <c r="B4" s="159"/>
      <c r="C4" s="159"/>
      <c r="D4" s="253" t="s">
        <v>44</v>
      </c>
      <c r="E4" s="254" t="s">
        <v>45</v>
      </c>
      <c r="F4" s="254" t="s">
        <v>46</v>
      </c>
      <c r="G4" s="252" t="s">
        <v>12</v>
      </c>
      <c r="H4" s="252"/>
      <c r="I4" s="252"/>
      <c r="J4" s="252"/>
      <c r="K4" s="252"/>
      <c r="L4" s="242" t="s">
        <v>13</v>
      </c>
      <c r="M4" s="244" t="s">
        <v>14</v>
      </c>
      <c r="N4" s="244" t="s">
        <v>15</v>
      </c>
      <c r="O4" s="244" t="s">
        <v>47</v>
      </c>
      <c r="P4" s="244" t="s">
        <v>48</v>
      </c>
      <c r="Q4" s="244" t="s">
        <v>10</v>
      </c>
      <c r="R4" s="244" t="s">
        <v>9</v>
      </c>
      <c r="S4" s="246" t="s">
        <v>16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34.5" customHeight="1">
      <c r="A5" s="160" t="s">
        <v>49</v>
      </c>
      <c r="B5" s="161" t="s">
        <v>50</v>
      </c>
      <c r="C5" s="162" t="s">
        <v>51</v>
      </c>
      <c r="D5" s="253"/>
      <c r="E5" s="254"/>
      <c r="F5" s="254"/>
      <c r="G5" s="163" t="s">
        <v>20</v>
      </c>
      <c r="H5" s="164" t="s">
        <v>52</v>
      </c>
      <c r="I5" s="164" t="s">
        <v>24</v>
      </c>
      <c r="J5" s="170" t="s">
        <v>53</v>
      </c>
      <c r="K5" s="164" t="s">
        <v>28</v>
      </c>
      <c r="L5" s="243"/>
      <c r="M5" s="245"/>
      <c r="N5" s="245"/>
      <c r="O5" s="245"/>
      <c r="P5" s="245"/>
      <c r="Q5" s="245"/>
      <c r="R5" s="245"/>
      <c r="S5" s="24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165" t="s">
        <v>54</v>
      </c>
      <c r="B6" s="166" t="s">
        <v>54</v>
      </c>
      <c r="C6" s="166" t="s">
        <v>54</v>
      </c>
      <c r="D6" s="167" t="s">
        <v>54</v>
      </c>
      <c r="E6" s="167" t="s">
        <v>54</v>
      </c>
      <c r="F6" s="168">
        <v>1</v>
      </c>
      <c r="G6" s="168">
        <v>2</v>
      </c>
      <c r="H6" s="168">
        <v>3</v>
      </c>
      <c r="I6" s="168">
        <v>4</v>
      </c>
      <c r="J6" s="168">
        <v>5</v>
      </c>
      <c r="K6" s="168">
        <v>6</v>
      </c>
      <c r="L6" s="168">
        <v>7</v>
      </c>
      <c r="M6" s="168">
        <v>8</v>
      </c>
      <c r="N6" s="168">
        <v>9</v>
      </c>
      <c r="O6" s="168">
        <v>10</v>
      </c>
      <c r="P6" s="168">
        <v>11</v>
      </c>
      <c r="Q6" s="168">
        <v>12</v>
      </c>
      <c r="R6" s="168">
        <v>13</v>
      </c>
      <c r="S6" s="168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51" customFormat="1" ht="23.25" customHeight="1">
      <c r="A7" s="68"/>
      <c r="B7" s="68"/>
      <c r="C7" s="68"/>
      <c r="D7" s="68" t="s">
        <v>55</v>
      </c>
      <c r="E7" s="69" t="s">
        <v>8</v>
      </c>
      <c r="F7" s="169">
        <f>G7</f>
        <v>6683832</v>
      </c>
      <c r="G7" s="169">
        <v>6683832</v>
      </c>
      <c r="H7" s="169"/>
      <c r="I7" s="169"/>
      <c r="J7" s="169"/>
      <c r="K7" s="169"/>
      <c r="L7" s="169"/>
      <c r="M7" s="169"/>
      <c r="N7" s="171"/>
      <c r="O7" s="171"/>
      <c r="P7" s="171"/>
      <c r="Q7" s="171"/>
      <c r="R7" s="171"/>
      <c r="S7" s="171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</row>
    <row r="8" spans="1:252" ht="23.25" customHeight="1">
      <c r="A8" s="68"/>
      <c r="B8" s="68"/>
      <c r="C8" s="68"/>
      <c r="D8" s="68"/>
      <c r="E8" s="69"/>
      <c r="F8" s="169"/>
      <c r="G8" s="169"/>
      <c r="H8" s="169">
        <f aca="true" t="shared" si="0" ref="H8:S8">SUM(H9:H16)</f>
        <v>0</v>
      </c>
      <c r="I8" s="169">
        <f t="shared" si="0"/>
        <v>0</v>
      </c>
      <c r="J8" s="169">
        <f t="shared" si="0"/>
        <v>0</v>
      </c>
      <c r="K8" s="169">
        <f t="shared" si="0"/>
        <v>0</v>
      </c>
      <c r="L8" s="169">
        <f t="shared" si="0"/>
        <v>0</v>
      </c>
      <c r="M8" s="169"/>
      <c r="N8" s="169">
        <f t="shared" si="0"/>
        <v>0</v>
      </c>
      <c r="O8" s="169">
        <f t="shared" si="0"/>
        <v>0</v>
      </c>
      <c r="P8" s="169">
        <f t="shared" si="0"/>
        <v>0</v>
      </c>
      <c r="Q8" s="169">
        <f t="shared" si="0"/>
        <v>0</v>
      </c>
      <c r="R8" s="169">
        <f t="shared" si="0"/>
        <v>0</v>
      </c>
      <c r="S8" s="169">
        <f t="shared" si="0"/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68"/>
      <c r="B9" s="68"/>
      <c r="C9" s="68"/>
      <c r="D9" s="68" t="s">
        <v>56</v>
      </c>
      <c r="E9" s="69"/>
      <c r="F9" s="169"/>
      <c r="G9" s="169"/>
      <c r="H9" s="169"/>
      <c r="I9" s="169"/>
      <c r="J9" s="169"/>
      <c r="K9" s="169"/>
      <c r="L9" s="169"/>
      <c r="M9" s="169"/>
      <c r="N9" s="171"/>
      <c r="O9" s="171"/>
      <c r="P9" s="171"/>
      <c r="Q9" s="171"/>
      <c r="R9" s="171"/>
      <c r="S9" s="171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68"/>
      <c r="B10" s="68"/>
      <c r="C10" s="68"/>
      <c r="D10" s="68" t="s">
        <v>56</v>
      </c>
      <c r="E10" s="69"/>
      <c r="F10" s="169"/>
      <c r="G10" s="169"/>
      <c r="H10" s="169"/>
      <c r="I10" s="169"/>
      <c r="J10" s="169"/>
      <c r="K10" s="169"/>
      <c r="L10" s="169"/>
      <c r="M10" s="169"/>
      <c r="N10" s="171"/>
      <c r="O10" s="171"/>
      <c r="P10" s="171"/>
      <c r="Q10" s="171"/>
      <c r="R10" s="171"/>
      <c r="S10" s="171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68"/>
      <c r="B11" s="68"/>
      <c r="C11" s="68"/>
      <c r="D11" s="68" t="s">
        <v>56</v>
      </c>
      <c r="E11" s="69"/>
      <c r="F11" s="169"/>
      <c r="G11" s="169"/>
      <c r="H11" s="169"/>
      <c r="I11" s="169"/>
      <c r="J11" s="169"/>
      <c r="K11" s="169"/>
      <c r="L11" s="169"/>
      <c r="M11" s="169"/>
      <c r="N11" s="171"/>
      <c r="O11" s="171"/>
      <c r="P11" s="171"/>
      <c r="Q11" s="171"/>
      <c r="R11" s="171"/>
      <c r="S11" s="17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68"/>
      <c r="B12" s="68"/>
      <c r="C12" s="68"/>
      <c r="D12" s="68" t="s">
        <v>56</v>
      </c>
      <c r="E12" s="69"/>
      <c r="F12" s="169"/>
      <c r="G12" s="169"/>
      <c r="H12" s="169"/>
      <c r="I12" s="169"/>
      <c r="J12" s="169"/>
      <c r="K12" s="169"/>
      <c r="L12" s="169"/>
      <c r="M12" s="169"/>
      <c r="N12" s="171"/>
      <c r="O12" s="171"/>
      <c r="P12" s="171"/>
      <c r="Q12" s="171"/>
      <c r="R12" s="171"/>
      <c r="S12" s="171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68"/>
      <c r="B13" s="68"/>
      <c r="C13" s="68"/>
      <c r="D13" s="68" t="s">
        <v>56</v>
      </c>
      <c r="E13" s="69"/>
      <c r="F13" s="169"/>
      <c r="G13" s="169"/>
      <c r="H13" s="169"/>
      <c r="I13" s="169"/>
      <c r="J13" s="169"/>
      <c r="K13" s="169"/>
      <c r="L13" s="169"/>
      <c r="M13" s="169"/>
      <c r="N13" s="171"/>
      <c r="O13" s="171"/>
      <c r="P13" s="171"/>
      <c r="Q13" s="171"/>
      <c r="R13" s="171"/>
      <c r="S13" s="171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68"/>
      <c r="B14" s="68"/>
      <c r="C14" s="68"/>
      <c r="D14" s="68" t="s">
        <v>56</v>
      </c>
      <c r="E14" s="69"/>
      <c r="F14" s="169"/>
      <c r="G14" s="169"/>
      <c r="H14" s="169"/>
      <c r="I14" s="169"/>
      <c r="J14" s="169"/>
      <c r="K14" s="169"/>
      <c r="L14" s="169"/>
      <c r="M14" s="169"/>
      <c r="N14" s="171"/>
      <c r="O14" s="171"/>
      <c r="P14" s="171"/>
      <c r="Q14" s="171"/>
      <c r="R14" s="171"/>
      <c r="S14" s="171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68"/>
      <c r="B15" s="68"/>
      <c r="C15" s="68"/>
      <c r="D15" s="68" t="s">
        <v>56</v>
      </c>
      <c r="E15" s="69"/>
      <c r="F15" s="169">
        <f>SUM(G15:S15)</f>
        <v>0</v>
      </c>
      <c r="G15" s="169"/>
      <c r="H15" s="169"/>
      <c r="I15" s="169"/>
      <c r="J15" s="169"/>
      <c r="K15" s="169"/>
      <c r="L15" s="169"/>
      <c r="M15" s="169"/>
      <c r="N15" s="171"/>
      <c r="O15" s="171"/>
      <c r="P15" s="171"/>
      <c r="Q15" s="171"/>
      <c r="R15" s="171"/>
      <c r="S15" s="171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68"/>
      <c r="B16" s="68"/>
      <c r="C16" s="68"/>
      <c r="D16" s="68" t="s">
        <v>56</v>
      </c>
      <c r="E16" s="69"/>
      <c r="F16" s="169">
        <f>SUM(G16:S16)</f>
        <v>0</v>
      </c>
      <c r="G16" s="169"/>
      <c r="H16" s="169"/>
      <c r="I16" s="169"/>
      <c r="J16" s="169"/>
      <c r="K16" s="169"/>
      <c r="L16" s="169"/>
      <c r="M16" s="169"/>
      <c r="N16" s="171"/>
      <c r="O16" s="171"/>
      <c r="P16" s="171"/>
      <c r="Q16" s="171"/>
      <c r="R16" s="171"/>
      <c r="S16" s="171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68"/>
      <c r="B17" s="68"/>
      <c r="C17" s="68"/>
      <c r="D17" s="68"/>
      <c r="E17" s="69"/>
      <c r="F17" s="169"/>
      <c r="G17" s="169"/>
      <c r="H17" s="169"/>
      <c r="I17" s="169"/>
      <c r="J17" s="169"/>
      <c r="K17" s="169"/>
      <c r="L17" s="169"/>
      <c r="M17" s="169"/>
      <c r="N17" s="171"/>
      <c r="O17" s="171"/>
      <c r="P17" s="171"/>
      <c r="Q17" s="171"/>
      <c r="R17" s="171"/>
      <c r="S17" s="171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68"/>
      <c r="B18" s="68"/>
      <c r="C18" s="68"/>
      <c r="D18" s="68"/>
      <c r="E18" s="69"/>
      <c r="F18" s="169"/>
      <c r="G18" s="169"/>
      <c r="H18" s="169"/>
      <c r="I18" s="169"/>
      <c r="J18" s="169"/>
      <c r="K18" s="169"/>
      <c r="L18" s="169"/>
      <c r="M18" s="169"/>
      <c r="N18" s="171"/>
      <c r="O18" s="171"/>
      <c r="P18" s="171"/>
      <c r="Q18" s="171"/>
      <c r="R18" s="171"/>
      <c r="S18" s="171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68"/>
      <c r="B19" s="68"/>
      <c r="C19" s="68"/>
      <c r="D19" s="68"/>
      <c r="E19" s="69"/>
      <c r="F19" s="169"/>
      <c r="G19" s="169"/>
      <c r="H19" s="169"/>
      <c r="I19" s="169"/>
      <c r="J19" s="169"/>
      <c r="K19" s="169"/>
      <c r="L19" s="169"/>
      <c r="M19" s="169"/>
      <c r="N19" s="171"/>
      <c r="O19" s="171"/>
      <c r="P19" s="171"/>
      <c r="Q19" s="171"/>
      <c r="R19" s="171"/>
      <c r="S19" s="171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68"/>
      <c r="B20" s="68"/>
      <c r="C20" s="68"/>
      <c r="D20" s="68"/>
      <c r="E20" s="69"/>
      <c r="F20" s="169"/>
      <c r="G20" s="169"/>
      <c r="H20" s="169"/>
      <c r="I20" s="169"/>
      <c r="J20" s="169"/>
      <c r="K20" s="169"/>
      <c r="L20" s="169"/>
      <c r="M20" s="169"/>
      <c r="N20" s="171"/>
      <c r="O20" s="171"/>
      <c r="P20" s="171"/>
      <c r="Q20" s="171"/>
      <c r="R20" s="171"/>
      <c r="S20" s="171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</sheetData>
  <sheetProtection formatCells="0" formatColumns="0" formatRows="0"/>
  <mergeCells count="14">
    <mergeCell ref="R4:R5"/>
    <mergeCell ref="S4:S5"/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39" right="0.39" top="0.39" bottom="0.39" header="0" footer="0"/>
  <pageSetup horizontalDpi="360" verticalDpi="36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47"/>
  <sheetViews>
    <sheetView showGridLines="0" showZeros="0" zoomScalePageLayoutView="0" workbookViewId="0" topLeftCell="A1">
      <selection activeCell="H7" sqref="H7"/>
    </sheetView>
  </sheetViews>
  <sheetFormatPr defaultColWidth="7.25390625" defaultRowHeight="14.25"/>
  <cols>
    <col min="1" max="1" width="6.875" style="116" customWidth="1"/>
    <col min="2" max="3" width="5.875" style="116" customWidth="1"/>
    <col min="4" max="4" width="20.00390625" style="116" customWidth="1"/>
    <col min="5" max="5" width="15.50390625" style="116" customWidth="1"/>
    <col min="6" max="6" width="12.75390625" style="116" customWidth="1"/>
    <col min="7" max="7" width="13.375" style="116" customWidth="1"/>
    <col min="8" max="8" width="11.875" style="116" customWidth="1"/>
    <col min="9" max="9" width="11.75390625" style="116" customWidth="1"/>
    <col min="10" max="10" width="10.875" style="116" customWidth="1"/>
    <col min="11" max="11" width="12.125" style="116" customWidth="1"/>
    <col min="12" max="13" width="10.875" style="116" customWidth="1"/>
    <col min="14" max="245" width="7.25390625" style="116" customWidth="1"/>
    <col min="246" max="16384" width="7.25390625" style="116" customWidth="1"/>
  </cols>
  <sheetData>
    <row r="1" spans="1:245" ht="25.5" customHeight="1">
      <c r="A1" s="117"/>
      <c r="B1" s="117"/>
      <c r="C1" s="118"/>
      <c r="D1" s="119"/>
      <c r="E1" s="120"/>
      <c r="F1" s="121"/>
      <c r="G1" s="121"/>
      <c r="H1" s="121"/>
      <c r="I1" s="145"/>
      <c r="J1" s="121"/>
      <c r="K1" s="121"/>
      <c r="L1" s="121"/>
      <c r="M1" s="146" t="s">
        <v>57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55" t="s">
        <v>187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57" t="s">
        <v>1</v>
      </c>
      <c r="B3" s="258"/>
      <c r="C3" s="258"/>
      <c r="D3" s="258"/>
      <c r="E3" s="258"/>
      <c r="F3" s="121"/>
      <c r="G3" s="122"/>
      <c r="H3" s="122"/>
      <c r="I3" s="122"/>
      <c r="J3" s="122"/>
      <c r="K3" s="122"/>
      <c r="L3" s="122"/>
      <c r="M3" s="147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23" t="s">
        <v>43</v>
      </c>
      <c r="B4" s="124"/>
      <c r="C4" s="124"/>
      <c r="D4" s="259" t="s">
        <v>44</v>
      </c>
      <c r="E4" s="259" t="s">
        <v>45</v>
      </c>
      <c r="F4" s="259" t="s">
        <v>46</v>
      </c>
      <c r="G4" s="126" t="s">
        <v>58</v>
      </c>
      <c r="H4" s="126"/>
      <c r="I4" s="126"/>
      <c r="J4" s="148"/>
      <c r="K4" s="149" t="s">
        <v>59</v>
      </c>
      <c r="L4" s="126"/>
      <c r="M4" s="14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5.5" customHeight="1">
      <c r="A5" s="127" t="s">
        <v>49</v>
      </c>
      <c r="B5" s="128" t="s">
        <v>50</v>
      </c>
      <c r="C5" s="128" t="s">
        <v>51</v>
      </c>
      <c r="D5" s="259"/>
      <c r="E5" s="259"/>
      <c r="F5" s="259"/>
      <c r="G5" s="129" t="s">
        <v>17</v>
      </c>
      <c r="H5" s="125" t="s">
        <v>60</v>
      </c>
      <c r="I5" s="125" t="s">
        <v>61</v>
      </c>
      <c r="J5" s="125" t="s">
        <v>62</v>
      </c>
      <c r="K5" s="125" t="s">
        <v>17</v>
      </c>
      <c r="L5" s="125" t="s">
        <v>63</v>
      </c>
      <c r="M5" s="125" t="s">
        <v>64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130" t="s">
        <v>54</v>
      </c>
      <c r="B6" s="131" t="s">
        <v>54</v>
      </c>
      <c r="C6" s="131" t="s">
        <v>54</v>
      </c>
      <c r="D6" s="132" t="s">
        <v>54</v>
      </c>
      <c r="E6" s="133" t="s">
        <v>54</v>
      </c>
      <c r="F6" s="132">
        <v>1</v>
      </c>
      <c r="G6" s="134">
        <v>2</v>
      </c>
      <c r="H6" s="134">
        <v>3</v>
      </c>
      <c r="I6" s="134">
        <v>4</v>
      </c>
      <c r="J6" s="134">
        <v>5</v>
      </c>
      <c r="K6" s="134">
        <v>6</v>
      </c>
      <c r="L6" s="134">
        <v>7</v>
      </c>
      <c r="M6" s="134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15" customFormat="1" ht="21" customHeight="1">
      <c r="A7" s="135"/>
      <c r="B7" s="135"/>
      <c r="C7" s="136"/>
      <c r="D7" s="137" t="s">
        <v>55</v>
      </c>
      <c r="E7" s="138" t="s">
        <v>8</v>
      </c>
      <c r="F7" s="139">
        <f>G7+K7</f>
        <v>6683832</v>
      </c>
      <c r="G7" s="140">
        <f>G12+G13+G14+G15</f>
        <v>1553832</v>
      </c>
      <c r="H7" s="141">
        <f>H12+H14+H15</f>
        <v>1476148</v>
      </c>
      <c r="I7" s="150">
        <v>7400</v>
      </c>
      <c r="J7" s="150">
        <f>J8+J9+J10+J11+J12+J13+J14+J15</f>
        <v>3684</v>
      </c>
      <c r="K7" s="139">
        <f>K10</f>
        <v>5130000</v>
      </c>
      <c r="L7" s="139"/>
      <c r="M7" s="139">
        <f>M10</f>
        <v>5130000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1" customHeight="1">
      <c r="A8" s="142" t="s">
        <v>65</v>
      </c>
      <c r="B8" s="142" t="s">
        <v>66</v>
      </c>
      <c r="C8" s="142" t="s">
        <v>67</v>
      </c>
      <c r="D8" s="143" t="s">
        <v>68</v>
      </c>
      <c r="E8" s="69"/>
      <c r="F8" s="139"/>
      <c r="G8" s="140">
        <f>SUM(H8:J8)</f>
        <v>0</v>
      </c>
      <c r="H8" s="141"/>
      <c r="I8" s="150"/>
      <c r="J8" s="150"/>
      <c r="K8" s="139">
        <f>SUM(L8:M8)</f>
        <v>0</v>
      </c>
      <c r="L8" s="139"/>
      <c r="M8" s="13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44">
        <v>214</v>
      </c>
      <c r="B9" s="142" t="s">
        <v>69</v>
      </c>
      <c r="C9" s="142"/>
      <c r="D9" s="143" t="s">
        <v>70</v>
      </c>
      <c r="E9" s="69"/>
      <c r="F9" s="139">
        <f>F10+F11+F12</f>
        <v>6488358</v>
      </c>
      <c r="G9" s="140">
        <f aca="true" t="shared" si="0" ref="G9:G16">SUM(H9:J9)</f>
        <v>0</v>
      </c>
      <c r="H9" s="141">
        <v>0</v>
      </c>
      <c r="I9" s="150"/>
      <c r="J9" s="150"/>
      <c r="K9" s="139">
        <f aca="true" t="shared" si="1" ref="K9:K16">SUM(L9:M9)</f>
        <v>0</v>
      </c>
      <c r="L9" s="139"/>
      <c r="M9" s="139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44"/>
      <c r="B10" s="144"/>
      <c r="C10" s="142" t="s">
        <v>71</v>
      </c>
      <c r="D10" s="143" t="s">
        <v>72</v>
      </c>
      <c r="E10" s="69"/>
      <c r="F10" s="139">
        <f aca="true" t="shared" si="2" ref="F10:F16">SUM(G10,K10)</f>
        <v>5130000</v>
      </c>
      <c r="G10" s="140">
        <f t="shared" si="0"/>
        <v>0</v>
      </c>
      <c r="H10" s="141"/>
      <c r="I10" s="150"/>
      <c r="J10" s="150"/>
      <c r="K10" s="139">
        <f t="shared" si="1"/>
        <v>5130000</v>
      </c>
      <c r="L10" s="139"/>
      <c r="M10" s="139">
        <v>5130000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44"/>
      <c r="B11" s="144"/>
      <c r="C11" s="142" t="s">
        <v>73</v>
      </c>
      <c r="D11" s="143" t="s">
        <v>74</v>
      </c>
      <c r="E11" s="69"/>
      <c r="F11" s="139">
        <f t="shared" si="2"/>
        <v>0</v>
      </c>
      <c r="G11" s="140">
        <f t="shared" si="0"/>
        <v>0</v>
      </c>
      <c r="H11" s="141"/>
      <c r="I11" s="150"/>
      <c r="J11" s="150"/>
      <c r="K11" s="139">
        <f t="shared" si="1"/>
        <v>0</v>
      </c>
      <c r="L11" s="139"/>
      <c r="M11" s="13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44"/>
      <c r="B12" s="144"/>
      <c r="C12" s="142" t="s">
        <v>67</v>
      </c>
      <c r="D12" s="143" t="s">
        <v>75</v>
      </c>
      <c r="E12" s="69"/>
      <c r="F12" s="139">
        <f t="shared" si="2"/>
        <v>1358358</v>
      </c>
      <c r="G12" s="140">
        <f t="shared" si="0"/>
        <v>1358358</v>
      </c>
      <c r="H12" s="141">
        <v>1284358</v>
      </c>
      <c r="I12" s="150">
        <v>74000</v>
      </c>
      <c r="J12" s="150"/>
      <c r="K12" s="139">
        <f>M12+L12</f>
        <v>0</v>
      </c>
      <c r="L12" s="139"/>
      <c r="M12" s="139"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42" t="s">
        <v>76</v>
      </c>
      <c r="B13" s="142" t="s">
        <v>71</v>
      </c>
      <c r="C13" s="142" t="s">
        <v>77</v>
      </c>
      <c r="D13" s="143" t="s">
        <v>78</v>
      </c>
      <c r="E13" s="69"/>
      <c r="F13" s="139">
        <f t="shared" si="2"/>
        <v>3684</v>
      </c>
      <c r="G13" s="140">
        <f t="shared" si="0"/>
        <v>3684</v>
      </c>
      <c r="H13" s="141"/>
      <c r="I13" s="150"/>
      <c r="J13" s="150">
        <v>3684</v>
      </c>
      <c r="K13" s="139"/>
      <c r="L13" s="139"/>
      <c r="M13" s="13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42" t="s">
        <v>79</v>
      </c>
      <c r="B14" s="142" t="s">
        <v>71</v>
      </c>
      <c r="C14" s="142" t="s">
        <v>77</v>
      </c>
      <c r="D14" s="143" t="s">
        <v>80</v>
      </c>
      <c r="E14" s="69"/>
      <c r="F14" s="139">
        <f t="shared" si="2"/>
        <v>63930</v>
      </c>
      <c r="G14" s="140">
        <f>H14</f>
        <v>63930</v>
      </c>
      <c r="H14" s="141">
        <v>63930</v>
      </c>
      <c r="I14" s="150"/>
      <c r="J14" s="150">
        <v>0</v>
      </c>
      <c r="K14" s="139">
        <f t="shared" si="1"/>
        <v>0</v>
      </c>
      <c r="L14" s="139"/>
      <c r="M14" s="13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142" t="s">
        <v>81</v>
      </c>
      <c r="B15" s="142" t="s">
        <v>77</v>
      </c>
      <c r="C15" s="142" t="s">
        <v>69</v>
      </c>
      <c r="D15" s="143" t="s">
        <v>82</v>
      </c>
      <c r="E15" s="69"/>
      <c r="F15" s="139">
        <f t="shared" si="2"/>
        <v>127860</v>
      </c>
      <c r="G15" s="140">
        <f t="shared" si="0"/>
        <v>127860</v>
      </c>
      <c r="H15" s="141">
        <v>127860</v>
      </c>
      <c r="I15" s="150"/>
      <c r="J15" s="150">
        <v>0</v>
      </c>
      <c r="K15" s="139">
        <f t="shared" si="1"/>
        <v>0</v>
      </c>
      <c r="L15" s="139"/>
      <c r="M15" s="13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142" t="s">
        <v>65</v>
      </c>
      <c r="B16" s="142" t="s">
        <v>83</v>
      </c>
      <c r="C16" s="142" t="s">
        <v>69</v>
      </c>
      <c r="D16" s="143" t="s">
        <v>84</v>
      </c>
      <c r="E16" s="69"/>
      <c r="F16" s="139">
        <f t="shared" si="2"/>
        <v>0</v>
      </c>
      <c r="G16" s="140">
        <f t="shared" si="0"/>
        <v>0</v>
      </c>
      <c r="H16" s="141"/>
      <c r="I16" s="150"/>
      <c r="J16" s="150"/>
      <c r="K16" s="139">
        <f t="shared" si="1"/>
        <v>0</v>
      </c>
      <c r="L16" s="139"/>
      <c r="M16" s="13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42" t="s">
        <v>65</v>
      </c>
      <c r="B17" s="142" t="s">
        <v>83</v>
      </c>
      <c r="C17" s="142" t="s">
        <v>66</v>
      </c>
      <c r="D17" s="143" t="s">
        <v>85</v>
      </c>
      <c r="E17" s="138"/>
      <c r="F17" s="139"/>
      <c r="G17" s="140"/>
      <c r="H17" s="141"/>
      <c r="I17" s="150"/>
      <c r="J17" s="150"/>
      <c r="K17" s="139"/>
      <c r="L17" s="139"/>
      <c r="M17" s="13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142" t="s">
        <v>65</v>
      </c>
      <c r="B18" s="142" t="s">
        <v>83</v>
      </c>
      <c r="C18" s="142" t="s">
        <v>86</v>
      </c>
      <c r="D18" s="143" t="s">
        <v>87</v>
      </c>
      <c r="E18" s="138"/>
      <c r="F18" s="139"/>
      <c r="G18" s="140"/>
      <c r="H18" s="141"/>
      <c r="I18" s="150"/>
      <c r="J18" s="150"/>
      <c r="K18" s="139"/>
      <c r="L18" s="139"/>
      <c r="M18" s="13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 s="142" t="s">
        <v>65</v>
      </c>
      <c r="B19" s="142" t="s">
        <v>83</v>
      </c>
      <c r="C19" s="142" t="s">
        <v>88</v>
      </c>
      <c r="D19" s="143" t="s">
        <v>89</v>
      </c>
      <c r="E19" s="138"/>
      <c r="F19" s="139"/>
      <c r="G19" s="140"/>
      <c r="H19" s="141"/>
      <c r="I19" s="150"/>
      <c r="J19" s="150"/>
      <c r="K19" s="139"/>
      <c r="L19" s="139"/>
      <c r="M19" s="13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 s="142" t="s">
        <v>65</v>
      </c>
      <c r="B20" s="142" t="s">
        <v>90</v>
      </c>
      <c r="C20" s="142" t="s">
        <v>69</v>
      </c>
      <c r="D20" s="143" t="s">
        <v>91</v>
      </c>
      <c r="E20" s="138"/>
      <c r="F20" s="139"/>
      <c r="G20" s="140"/>
      <c r="H20" s="141"/>
      <c r="I20" s="150"/>
      <c r="J20" s="150"/>
      <c r="K20" s="139"/>
      <c r="L20" s="139"/>
      <c r="M20" s="13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 s="135"/>
      <c r="B21" s="135"/>
      <c r="C21" s="136"/>
      <c r="D21" s="137"/>
      <c r="E21" s="138"/>
      <c r="F21" s="139"/>
      <c r="G21" s="140"/>
      <c r="H21" s="141"/>
      <c r="I21" s="150"/>
      <c r="J21" s="150"/>
      <c r="K21" s="139"/>
      <c r="L21" s="139"/>
      <c r="M21" s="13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79" right="0.79" top="0.59" bottom="0.39" header="0" footer="0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zoomScalePageLayoutView="0" workbookViewId="0" topLeftCell="C4">
      <selection activeCell="E23" sqref="E23"/>
    </sheetView>
  </sheetViews>
  <sheetFormatPr defaultColWidth="7.25390625" defaultRowHeight="14.25"/>
  <cols>
    <col min="1" max="1" width="4.125" style="79" customWidth="1"/>
    <col min="2" max="2" width="28.75390625" style="79" customWidth="1"/>
    <col min="3" max="3" width="15.25390625" style="80" customWidth="1"/>
    <col min="4" max="4" width="29.125" style="80" customWidth="1"/>
    <col min="5" max="5" width="17.125" style="80" customWidth="1"/>
    <col min="6" max="6" width="13.875" style="80" customWidth="1"/>
    <col min="7" max="7" width="13.125" style="80" customWidth="1"/>
    <col min="8" max="12" width="11.25390625" style="80" customWidth="1"/>
    <col min="13" max="16384" width="7.25390625" style="80" customWidth="1"/>
  </cols>
  <sheetData>
    <row r="1" spans="1:12" ht="11.25" customHeight="1">
      <c r="A1" s="81"/>
      <c r="B1" s="81"/>
      <c r="C1" s="82"/>
      <c r="D1" s="82"/>
      <c r="E1" s="83"/>
      <c r="F1" s="83"/>
      <c r="G1" s="84"/>
      <c r="H1" s="84"/>
      <c r="I1" s="84"/>
      <c r="J1" s="84"/>
      <c r="K1" s="110"/>
      <c r="L1" s="111" t="s">
        <v>92</v>
      </c>
    </row>
    <row r="2" spans="1:12" ht="22.5" customHeight="1">
      <c r="A2" s="267" t="s">
        <v>188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0.5" customHeight="1">
      <c r="A3" s="269" t="s">
        <v>1</v>
      </c>
      <c r="B3" s="269"/>
      <c r="C3" s="269"/>
      <c r="D3" s="269"/>
      <c r="E3" s="269"/>
      <c r="F3" s="85"/>
      <c r="G3" s="85"/>
      <c r="H3" s="85"/>
      <c r="I3" s="85"/>
      <c r="J3" s="85"/>
      <c r="K3" s="85"/>
      <c r="L3" s="112" t="s">
        <v>2</v>
      </c>
    </row>
    <row r="4" spans="1:12" s="77" customFormat="1" ht="15.75" customHeight="1">
      <c r="A4" s="270" t="s">
        <v>3</v>
      </c>
      <c r="B4" s="271"/>
      <c r="C4" s="272"/>
      <c r="D4" s="86" t="s">
        <v>4</v>
      </c>
      <c r="E4" s="87"/>
      <c r="F4" s="86"/>
      <c r="G4" s="86"/>
      <c r="H4" s="86"/>
      <c r="I4" s="86"/>
      <c r="J4" s="86"/>
      <c r="K4" s="86"/>
      <c r="L4" s="86"/>
    </row>
    <row r="5" spans="1:12" s="77" customFormat="1" ht="15" customHeight="1">
      <c r="A5" s="283" t="s">
        <v>93</v>
      </c>
      <c r="B5" s="284"/>
      <c r="C5" s="277" t="s">
        <v>6</v>
      </c>
      <c r="D5" s="277" t="s">
        <v>94</v>
      </c>
      <c r="E5" s="260" t="s">
        <v>8</v>
      </c>
      <c r="F5" s="88" t="s">
        <v>11</v>
      </c>
      <c r="G5" s="88"/>
      <c r="H5" s="88"/>
      <c r="I5" s="88"/>
      <c r="J5" s="88"/>
      <c r="K5" s="88"/>
      <c r="L5" s="88"/>
    </row>
    <row r="6" spans="1:12" s="77" customFormat="1" ht="15" customHeight="1">
      <c r="A6" s="285"/>
      <c r="B6" s="286"/>
      <c r="C6" s="282"/>
      <c r="D6" s="277"/>
      <c r="E6" s="260"/>
      <c r="F6" s="273" t="s">
        <v>12</v>
      </c>
      <c r="G6" s="274"/>
      <c r="H6" s="274"/>
      <c r="I6" s="274"/>
      <c r="J6" s="274"/>
      <c r="K6" s="275"/>
      <c r="L6" s="261" t="s">
        <v>14</v>
      </c>
    </row>
    <row r="7" spans="1:12" s="77" customFormat="1" ht="45" customHeight="1">
      <c r="A7" s="287"/>
      <c r="B7" s="288"/>
      <c r="C7" s="282"/>
      <c r="D7" s="277"/>
      <c r="E7" s="260"/>
      <c r="F7" s="89" t="s">
        <v>17</v>
      </c>
      <c r="G7" s="90" t="s">
        <v>20</v>
      </c>
      <c r="H7" s="91" t="s">
        <v>95</v>
      </c>
      <c r="I7" s="91" t="s">
        <v>24</v>
      </c>
      <c r="J7" s="113" t="s">
        <v>53</v>
      </c>
      <c r="K7" s="92" t="s">
        <v>28</v>
      </c>
      <c r="L7" s="262"/>
    </row>
    <row r="8" spans="1:12" s="78" customFormat="1" ht="16.5" customHeight="1">
      <c r="A8" s="280" t="s">
        <v>12</v>
      </c>
      <c r="B8" s="92" t="s">
        <v>20</v>
      </c>
      <c r="C8" s="93">
        <v>1553832</v>
      </c>
      <c r="D8" s="94" t="s">
        <v>96</v>
      </c>
      <c r="E8" s="95"/>
      <c r="F8" s="95"/>
      <c r="G8" s="95"/>
      <c r="H8" s="95"/>
      <c r="I8" s="95"/>
      <c r="J8" s="95"/>
      <c r="K8" s="95"/>
      <c r="L8" s="95"/>
    </row>
    <row r="9" spans="1:12" s="78" customFormat="1" ht="15.75" customHeight="1">
      <c r="A9" s="281"/>
      <c r="B9" s="92" t="s">
        <v>52</v>
      </c>
      <c r="C9" s="93">
        <v>0</v>
      </c>
      <c r="D9" s="96" t="s">
        <v>97</v>
      </c>
      <c r="E9" s="95">
        <f aca="true" t="shared" si="0" ref="E9:E34">SUM(F9,L9)</f>
        <v>0</v>
      </c>
      <c r="F9" s="95">
        <f aca="true" t="shared" si="1" ref="F9:F34">SUM(G9:K9)</f>
        <v>0</v>
      </c>
      <c r="G9" s="97"/>
      <c r="H9" s="97"/>
      <c r="I9" s="97"/>
      <c r="J9" s="97"/>
      <c r="K9" s="97"/>
      <c r="L9" s="97"/>
    </row>
    <row r="10" spans="1:12" s="78" customFormat="1" ht="17.25" customHeight="1">
      <c r="A10" s="281"/>
      <c r="B10" s="92" t="s">
        <v>24</v>
      </c>
      <c r="C10" s="93">
        <v>0</v>
      </c>
      <c r="D10" s="96" t="s">
        <v>98</v>
      </c>
      <c r="E10" s="95">
        <f t="shared" si="0"/>
        <v>0</v>
      </c>
      <c r="F10" s="95">
        <f t="shared" si="1"/>
        <v>0</v>
      </c>
      <c r="G10" s="97"/>
      <c r="H10" s="97"/>
      <c r="I10" s="97"/>
      <c r="J10" s="97"/>
      <c r="K10" s="97"/>
      <c r="L10" s="97"/>
    </row>
    <row r="11" spans="1:12" s="78" customFormat="1" ht="18.75" customHeight="1">
      <c r="A11" s="281"/>
      <c r="B11" s="92" t="s">
        <v>53</v>
      </c>
      <c r="C11" s="93">
        <v>0</v>
      </c>
      <c r="D11" s="96" t="s">
        <v>99</v>
      </c>
      <c r="E11" s="95">
        <f t="shared" si="0"/>
        <v>0</v>
      </c>
      <c r="F11" s="95">
        <f t="shared" si="1"/>
        <v>0</v>
      </c>
      <c r="G11" s="97"/>
      <c r="H11" s="97"/>
      <c r="I11" s="97"/>
      <c r="J11" s="97"/>
      <c r="K11" s="97"/>
      <c r="L11" s="97"/>
    </row>
    <row r="12" spans="1:12" s="78" customFormat="1" ht="18" customHeight="1">
      <c r="A12" s="281"/>
      <c r="B12" s="92" t="s">
        <v>28</v>
      </c>
      <c r="C12" s="93"/>
      <c r="D12" s="96" t="s">
        <v>100</v>
      </c>
      <c r="E12" s="95">
        <f t="shared" si="0"/>
        <v>0</v>
      </c>
      <c r="F12" s="95">
        <f t="shared" si="1"/>
        <v>0</v>
      </c>
      <c r="G12" s="97"/>
      <c r="H12" s="97"/>
      <c r="I12" s="97"/>
      <c r="J12" s="97"/>
      <c r="K12" s="97"/>
      <c r="L12" s="97"/>
    </row>
    <row r="13" spans="1:12" s="78" customFormat="1" ht="15" customHeight="1">
      <c r="A13" s="276" t="s">
        <v>14</v>
      </c>
      <c r="B13" s="276"/>
      <c r="C13" s="93">
        <v>5130000</v>
      </c>
      <c r="D13" s="96" t="s">
        <v>101</v>
      </c>
      <c r="E13" s="95">
        <f t="shared" si="0"/>
        <v>0</v>
      </c>
      <c r="F13" s="95">
        <f t="shared" si="1"/>
        <v>0</v>
      </c>
      <c r="G13" s="97"/>
      <c r="H13" s="97"/>
      <c r="I13" s="97"/>
      <c r="J13" s="97"/>
      <c r="K13" s="97"/>
      <c r="L13" s="97"/>
    </row>
    <row r="14" spans="1:12" s="78" customFormat="1" ht="15" customHeight="1">
      <c r="A14" s="276"/>
      <c r="B14" s="276"/>
      <c r="C14" s="98"/>
      <c r="D14" s="96" t="s">
        <v>102</v>
      </c>
      <c r="E14" s="95">
        <f t="shared" si="0"/>
        <v>0</v>
      </c>
      <c r="F14" s="95">
        <f t="shared" si="1"/>
        <v>0</v>
      </c>
      <c r="G14" s="97"/>
      <c r="H14" s="97"/>
      <c r="I14" s="97"/>
      <c r="J14" s="97"/>
      <c r="K14" s="97"/>
      <c r="L14" s="97"/>
    </row>
    <row r="15" spans="1:12" s="78" customFormat="1" ht="15" customHeight="1">
      <c r="A15" s="276"/>
      <c r="B15" s="276"/>
      <c r="C15" s="99"/>
      <c r="D15" s="94" t="s">
        <v>103</v>
      </c>
      <c r="E15" s="95"/>
      <c r="F15" s="95"/>
      <c r="G15" s="97"/>
      <c r="H15" s="97"/>
      <c r="I15" s="97"/>
      <c r="J15" s="97"/>
      <c r="K15" s="97"/>
      <c r="L15" s="97"/>
    </row>
    <row r="16" spans="1:12" s="78" customFormat="1" ht="15" customHeight="1">
      <c r="A16" s="289"/>
      <c r="B16" s="289"/>
      <c r="C16" s="100"/>
      <c r="D16" s="96" t="s">
        <v>104</v>
      </c>
      <c r="E16" s="95">
        <f t="shared" si="0"/>
        <v>0</v>
      </c>
      <c r="F16" s="95">
        <f t="shared" si="1"/>
        <v>0</v>
      </c>
      <c r="G16" s="97"/>
      <c r="H16" s="97"/>
      <c r="I16" s="97"/>
      <c r="J16" s="97"/>
      <c r="K16" s="97"/>
      <c r="L16" s="97"/>
    </row>
    <row r="17" spans="1:15" s="78" customFormat="1" ht="15" customHeight="1">
      <c r="A17" s="263"/>
      <c r="B17" s="264"/>
      <c r="C17" s="100"/>
      <c r="D17" s="96" t="s">
        <v>105</v>
      </c>
      <c r="E17" s="95">
        <f t="shared" si="0"/>
        <v>0</v>
      </c>
      <c r="F17" s="95">
        <f t="shared" si="1"/>
        <v>0</v>
      </c>
      <c r="G17" s="97"/>
      <c r="H17" s="97"/>
      <c r="I17" s="97"/>
      <c r="J17" s="97"/>
      <c r="K17" s="97"/>
      <c r="L17" s="97"/>
      <c r="N17" s="30"/>
      <c r="O17" s="30"/>
    </row>
    <row r="18" spans="1:15" s="78" customFormat="1" ht="15" customHeight="1">
      <c r="A18" s="101"/>
      <c r="B18" s="102"/>
      <c r="C18" s="100"/>
      <c r="D18" s="94" t="s">
        <v>106</v>
      </c>
      <c r="E18" s="95">
        <f t="shared" si="0"/>
        <v>0</v>
      </c>
      <c r="F18" s="95">
        <f t="shared" si="1"/>
        <v>0</v>
      </c>
      <c r="G18" s="97"/>
      <c r="H18" s="97"/>
      <c r="I18" s="97"/>
      <c r="J18" s="97"/>
      <c r="K18" s="97"/>
      <c r="L18" s="97"/>
      <c r="N18" s="30"/>
      <c r="O18" s="30"/>
    </row>
    <row r="19" spans="1:15" s="78" customFormat="1" ht="15" customHeight="1">
      <c r="A19" s="263"/>
      <c r="B19" s="264"/>
      <c r="C19" s="100"/>
      <c r="D19" s="94" t="s">
        <v>107</v>
      </c>
      <c r="E19" s="95">
        <f t="shared" si="0"/>
        <v>0</v>
      </c>
      <c r="F19" s="95">
        <f t="shared" si="1"/>
        <v>0</v>
      </c>
      <c r="G19" s="97"/>
      <c r="H19" s="97"/>
      <c r="I19" s="97"/>
      <c r="J19" s="97"/>
      <c r="K19" s="97"/>
      <c r="L19" s="97"/>
      <c r="M19" s="114"/>
      <c r="N19" s="30"/>
      <c r="O19" s="30"/>
    </row>
    <row r="20" spans="1:15" s="78" customFormat="1" ht="15" customHeight="1">
      <c r="A20" s="265"/>
      <c r="B20" s="266"/>
      <c r="C20" s="100"/>
      <c r="D20" s="96" t="s">
        <v>108</v>
      </c>
      <c r="E20" s="95">
        <f t="shared" si="0"/>
        <v>0</v>
      </c>
      <c r="F20" s="95">
        <f t="shared" si="1"/>
        <v>0</v>
      </c>
      <c r="G20" s="103"/>
      <c r="H20" s="103"/>
      <c r="I20" s="103"/>
      <c r="J20" s="103"/>
      <c r="K20" s="103"/>
      <c r="L20" s="103"/>
      <c r="N20" s="30"/>
      <c r="O20" s="30"/>
    </row>
    <row r="21" spans="1:15" s="78" customFormat="1" ht="15" customHeight="1">
      <c r="A21" s="263"/>
      <c r="B21" s="264"/>
      <c r="C21" s="100"/>
      <c r="D21" s="96" t="s">
        <v>109</v>
      </c>
      <c r="E21" s="95">
        <f t="shared" si="0"/>
        <v>6683832</v>
      </c>
      <c r="F21" s="95">
        <f t="shared" si="1"/>
        <v>1553832</v>
      </c>
      <c r="G21" s="95">
        <v>1553832</v>
      </c>
      <c r="H21" s="103"/>
      <c r="I21" s="95"/>
      <c r="J21" s="95"/>
      <c r="K21" s="95"/>
      <c r="L21" s="95">
        <v>5130000</v>
      </c>
      <c r="N21" s="30"/>
      <c r="O21" s="30"/>
    </row>
    <row r="22" spans="1:15" s="78" customFormat="1" ht="15" customHeight="1">
      <c r="A22" s="263"/>
      <c r="B22" s="264"/>
      <c r="C22" s="100"/>
      <c r="D22" s="96" t="s">
        <v>110</v>
      </c>
      <c r="E22" s="95">
        <f t="shared" si="0"/>
        <v>0</v>
      </c>
      <c r="F22" s="95">
        <f t="shared" si="1"/>
        <v>0</v>
      </c>
      <c r="G22" s="95"/>
      <c r="H22" s="103"/>
      <c r="I22" s="95"/>
      <c r="J22" s="95"/>
      <c r="K22" s="95"/>
      <c r="L22" s="95"/>
      <c r="N22" s="30"/>
      <c r="O22" s="30"/>
    </row>
    <row r="23" spans="1:15" s="78" customFormat="1" ht="15" customHeight="1">
      <c r="A23" s="276"/>
      <c r="B23" s="276"/>
      <c r="C23" s="104"/>
      <c r="D23" s="96" t="s">
        <v>111</v>
      </c>
      <c r="E23" s="95">
        <f t="shared" si="0"/>
        <v>0</v>
      </c>
      <c r="F23" s="95">
        <f t="shared" si="1"/>
        <v>0</v>
      </c>
      <c r="G23" s="95"/>
      <c r="H23" s="103"/>
      <c r="I23" s="95"/>
      <c r="J23" s="95"/>
      <c r="K23" s="95"/>
      <c r="L23" s="95"/>
      <c r="N23" s="30"/>
      <c r="O23" s="30"/>
    </row>
    <row r="24" spans="1:15" s="78" customFormat="1" ht="15" customHeight="1">
      <c r="A24" s="105"/>
      <c r="B24" s="106"/>
      <c r="C24" s="104"/>
      <c r="D24" s="96" t="s">
        <v>112</v>
      </c>
      <c r="E24" s="95">
        <f t="shared" si="0"/>
        <v>0</v>
      </c>
      <c r="F24" s="95">
        <f t="shared" si="1"/>
        <v>0</v>
      </c>
      <c r="G24" s="95"/>
      <c r="H24" s="103"/>
      <c r="I24" s="95"/>
      <c r="J24" s="95"/>
      <c r="K24" s="95"/>
      <c r="L24" s="95"/>
      <c r="N24" s="30"/>
      <c r="O24" s="30"/>
    </row>
    <row r="25" spans="1:15" s="78" customFormat="1" ht="15" customHeight="1">
      <c r="A25" s="105"/>
      <c r="B25" s="106"/>
      <c r="C25" s="104"/>
      <c r="D25" s="96" t="s">
        <v>113</v>
      </c>
      <c r="E25" s="95">
        <f t="shared" si="0"/>
        <v>0</v>
      </c>
      <c r="F25" s="95">
        <f t="shared" si="1"/>
        <v>0</v>
      </c>
      <c r="G25" s="95"/>
      <c r="H25" s="103"/>
      <c r="I25" s="95"/>
      <c r="J25" s="95"/>
      <c r="K25" s="95"/>
      <c r="L25" s="95"/>
      <c r="N25" s="30"/>
      <c r="O25" s="30"/>
    </row>
    <row r="26" spans="1:15" s="78" customFormat="1" ht="15" customHeight="1">
      <c r="A26" s="105"/>
      <c r="B26" s="106"/>
      <c r="C26" s="104"/>
      <c r="D26" s="96" t="s">
        <v>114</v>
      </c>
      <c r="E26" s="95">
        <f t="shared" si="0"/>
        <v>0</v>
      </c>
      <c r="F26" s="95">
        <f t="shared" si="1"/>
        <v>0</v>
      </c>
      <c r="G26" s="95"/>
      <c r="H26" s="103"/>
      <c r="I26" s="95"/>
      <c r="J26" s="95"/>
      <c r="K26" s="95"/>
      <c r="L26" s="95"/>
      <c r="N26" s="30"/>
      <c r="O26" s="30"/>
    </row>
    <row r="27" spans="1:15" s="78" customFormat="1" ht="15" customHeight="1">
      <c r="A27" s="105"/>
      <c r="B27" s="106"/>
      <c r="C27" s="104"/>
      <c r="D27" s="96" t="s">
        <v>115</v>
      </c>
      <c r="E27" s="95">
        <f t="shared" si="0"/>
        <v>0</v>
      </c>
      <c r="F27" s="95">
        <f t="shared" si="1"/>
        <v>0</v>
      </c>
      <c r="G27" s="95"/>
      <c r="H27" s="103"/>
      <c r="I27" s="95"/>
      <c r="J27" s="95"/>
      <c r="K27" s="95"/>
      <c r="L27" s="95"/>
      <c r="N27" s="30"/>
      <c r="O27" s="30"/>
    </row>
    <row r="28" spans="1:15" s="78" customFormat="1" ht="15" customHeight="1">
      <c r="A28" s="105"/>
      <c r="B28" s="106"/>
      <c r="C28" s="104"/>
      <c r="D28" s="96" t="s">
        <v>116</v>
      </c>
      <c r="E28" s="95">
        <f t="shared" si="0"/>
        <v>0</v>
      </c>
      <c r="F28" s="95">
        <f t="shared" si="1"/>
        <v>0</v>
      </c>
      <c r="G28" s="95"/>
      <c r="H28" s="103"/>
      <c r="I28" s="95"/>
      <c r="J28" s="95"/>
      <c r="K28" s="95"/>
      <c r="L28" s="95"/>
      <c r="N28" s="30"/>
      <c r="O28" s="30"/>
    </row>
    <row r="29" spans="1:15" s="78" customFormat="1" ht="15" customHeight="1">
      <c r="A29" s="105"/>
      <c r="B29" s="106"/>
      <c r="C29" s="104"/>
      <c r="D29" s="96" t="s">
        <v>117</v>
      </c>
      <c r="E29" s="95">
        <f t="shared" si="0"/>
        <v>0</v>
      </c>
      <c r="F29" s="95">
        <f t="shared" si="1"/>
        <v>0</v>
      </c>
      <c r="G29" s="95"/>
      <c r="H29" s="103"/>
      <c r="I29" s="95"/>
      <c r="J29" s="95"/>
      <c r="K29" s="95"/>
      <c r="L29" s="95"/>
      <c r="N29" s="30"/>
      <c r="O29" s="30"/>
    </row>
    <row r="30" spans="1:15" s="78" customFormat="1" ht="15" customHeight="1">
      <c r="A30" s="105"/>
      <c r="B30" s="106"/>
      <c r="C30" s="104"/>
      <c r="D30" s="96" t="s">
        <v>118</v>
      </c>
      <c r="E30" s="95">
        <f t="shared" si="0"/>
        <v>0</v>
      </c>
      <c r="F30" s="95">
        <f t="shared" si="1"/>
        <v>0</v>
      </c>
      <c r="G30" s="95"/>
      <c r="H30" s="103"/>
      <c r="I30" s="95"/>
      <c r="J30" s="95"/>
      <c r="K30" s="95"/>
      <c r="L30" s="95"/>
      <c r="N30" s="30"/>
      <c r="O30" s="30"/>
    </row>
    <row r="31" spans="1:15" s="78" customFormat="1" ht="15" customHeight="1">
      <c r="A31" s="278"/>
      <c r="B31" s="279"/>
      <c r="C31" s="107"/>
      <c r="D31" s="96" t="s">
        <v>119</v>
      </c>
      <c r="E31" s="95">
        <f t="shared" si="0"/>
        <v>0</v>
      </c>
      <c r="F31" s="95">
        <f t="shared" si="1"/>
        <v>0</v>
      </c>
      <c r="G31" s="95"/>
      <c r="H31" s="103"/>
      <c r="I31" s="95"/>
      <c r="J31" s="95"/>
      <c r="K31" s="95"/>
      <c r="L31" s="95"/>
      <c r="N31" s="30"/>
      <c r="O31" s="30"/>
    </row>
    <row r="32" spans="1:15" s="78" customFormat="1" ht="15" customHeight="1">
      <c r="A32" s="105"/>
      <c r="B32" s="106"/>
      <c r="C32" s="107"/>
      <c r="D32" s="96" t="s">
        <v>120</v>
      </c>
      <c r="E32" s="95">
        <f t="shared" si="0"/>
        <v>0</v>
      </c>
      <c r="F32" s="95">
        <f t="shared" si="1"/>
        <v>0</v>
      </c>
      <c r="G32" s="95"/>
      <c r="H32" s="103"/>
      <c r="I32" s="95"/>
      <c r="J32" s="95"/>
      <c r="K32" s="95"/>
      <c r="L32" s="95"/>
      <c r="N32" s="30"/>
      <c r="O32" s="30"/>
    </row>
    <row r="33" spans="1:15" s="78" customFormat="1" ht="15" customHeight="1">
      <c r="A33" s="105"/>
      <c r="B33" s="106"/>
      <c r="C33" s="107"/>
      <c r="D33" s="96" t="s">
        <v>121</v>
      </c>
      <c r="E33" s="95">
        <f t="shared" si="0"/>
        <v>0</v>
      </c>
      <c r="F33" s="95">
        <f t="shared" si="1"/>
        <v>0</v>
      </c>
      <c r="G33" s="95"/>
      <c r="H33" s="103"/>
      <c r="I33" s="95"/>
      <c r="J33" s="95"/>
      <c r="K33" s="95"/>
      <c r="L33" s="95"/>
      <c r="M33" s="30"/>
      <c r="N33" s="30"/>
      <c r="O33" s="30"/>
    </row>
    <row r="34" spans="1:15" s="78" customFormat="1" ht="15" customHeight="1">
      <c r="A34" s="105"/>
      <c r="B34" s="106"/>
      <c r="C34" s="107"/>
      <c r="D34" s="96" t="s">
        <v>122</v>
      </c>
      <c r="E34" s="95">
        <f t="shared" si="0"/>
        <v>0</v>
      </c>
      <c r="F34" s="95">
        <f t="shared" si="1"/>
        <v>0</v>
      </c>
      <c r="G34" s="95"/>
      <c r="H34" s="103"/>
      <c r="I34" s="95"/>
      <c r="J34" s="95"/>
      <c r="K34" s="95"/>
      <c r="L34" s="95"/>
      <c r="M34" s="30"/>
      <c r="N34" s="30"/>
      <c r="O34" s="30"/>
    </row>
    <row r="35" spans="1:15" s="78" customFormat="1" ht="15" customHeight="1">
      <c r="A35" s="270" t="s">
        <v>40</v>
      </c>
      <c r="B35" s="272"/>
      <c r="C35" s="107">
        <f>SUM(C8:C13)</f>
        <v>6683832</v>
      </c>
      <c r="D35" s="108" t="s">
        <v>123</v>
      </c>
      <c r="E35" s="95">
        <f>SUM(E8:E34)</f>
        <v>6683832</v>
      </c>
      <c r="F35" s="95">
        <f aca="true" t="shared" si="2" ref="F35:L35">SUM(F8:F34)</f>
        <v>1553832</v>
      </c>
      <c r="G35" s="95">
        <f t="shared" si="2"/>
        <v>1553832</v>
      </c>
      <c r="H35" s="95">
        <f t="shared" si="2"/>
        <v>0</v>
      </c>
      <c r="I35" s="95">
        <f t="shared" si="2"/>
        <v>0</v>
      </c>
      <c r="J35" s="95">
        <f t="shared" si="2"/>
        <v>0</v>
      </c>
      <c r="K35" s="95">
        <f t="shared" si="2"/>
        <v>0</v>
      </c>
      <c r="L35" s="95">
        <f t="shared" si="2"/>
        <v>5130000</v>
      </c>
      <c r="M35" s="30"/>
      <c r="N35" s="30"/>
      <c r="O35" s="30"/>
    </row>
    <row r="36" spans="1:15" s="77" customFormat="1" ht="14.25">
      <c r="A36" s="109"/>
      <c r="B36" s="109"/>
      <c r="D36"/>
      <c r="M36"/>
      <c r="N36"/>
      <c r="O36"/>
    </row>
    <row r="37" spans="1:15" s="77" customFormat="1" ht="14.25">
      <c r="A37" s="109"/>
      <c r="B37" s="109"/>
      <c r="M37"/>
      <c r="N37"/>
      <c r="O37"/>
    </row>
    <row r="38" spans="1:15" s="77" customFormat="1" ht="14.25">
      <c r="A38" s="109"/>
      <c r="B38" s="109"/>
      <c r="M38"/>
      <c r="N38"/>
      <c r="O38"/>
    </row>
    <row r="39" spans="1:15" s="77" customFormat="1" ht="14.25">
      <c r="A39" s="109"/>
      <c r="B39" s="109"/>
      <c r="M39"/>
      <c r="N39"/>
      <c r="O39"/>
    </row>
    <row r="40" spans="1:15" s="77" customFormat="1" ht="14.25">
      <c r="A40" s="109"/>
      <c r="B40" s="109"/>
      <c r="M40"/>
      <c r="N40"/>
      <c r="O40"/>
    </row>
    <row r="41" spans="1:15" s="77" customFormat="1" ht="14.25">
      <c r="A41" s="109"/>
      <c r="B41" s="109"/>
      <c r="M41"/>
      <c r="N41"/>
      <c r="O41"/>
    </row>
    <row r="42" spans="1:15" s="77" customFormat="1" ht="14.25">
      <c r="A42" s="109"/>
      <c r="B42" s="109"/>
      <c r="M42"/>
      <c r="N42"/>
      <c r="O42"/>
    </row>
  </sheetData>
  <sheetProtection formatCells="0" formatColumns="0" formatRows="0"/>
  <mergeCells count="22">
    <mergeCell ref="A16:B16"/>
    <mergeCell ref="A17:B17"/>
    <mergeCell ref="A14:B14"/>
    <mergeCell ref="D5:D7"/>
    <mergeCell ref="A22:B22"/>
    <mergeCell ref="A23:B23"/>
    <mergeCell ref="A31:B31"/>
    <mergeCell ref="A35:B35"/>
    <mergeCell ref="A8:A12"/>
    <mergeCell ref="C5:C7"/>
    <mergeCell ref="A5:B7"/>
    <mergeCell ref="A15:B15"/>
    <mergeCell ref="E5:E7"/>
    <mergeCell ref="L6:L7"/>
    <mergeCell ref="A19:B19"/>
    <mergeCell ref="A20:B20"/>
    <mergeCell ref="A21:B21"/>
    <mergeCell ref="A2:L2"/>
    <mergeCell ref="A3:E3"/>
    <mergeCell ref="A4:C4"/>
    <mergeCell ref="F6:K6"/>
    <mergeCell ref="A13:B13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44"/>
  <sheetViews>
    <sheetView showGridLines="0" showZeros="0" zoomScalePageLayoutView="0" workbookViewId="0" topLeftCell="A10">
      <selection activeCell="M8" sqref="M8"/>
    </sheetView>
  </sheetViews>
  <sheetFormatPr defaultColWidth="7.25390625" defaultRowHeight="14.25"/>
  <cols>
    <col min="1" max="1" width="5.50390625" style="5" customWidth="1"/>
    <col min="2" max="3" width="4.875" style="5" customWidth="1"/>
    <col min="4" max="4" width="6.50390625" style="5" customWidth="1"/>
    <col min="5" max="5" width="14.625" style="5" customWidth="1"/>
    <col min="6" max="6" width="12.75390625" style="5" customWidth="1"/>
    <col min="7" max="13" width="10.875" style="5" customWidth="1"/>
    <col min="14" max="245" width="7.25390625" style="5" customWidth="1"/>
    <col min="246" max="16384" width="7.25390625" style="5" customWidth="1"/>
  </cols>
  <sheetData>
    <row r="1" spans="1:245" ht="25.5" customHeight="1">
      <c r="A1" s="6"/>
      <c r="B1" s="6"/>
      <c r="C1" s="7"/>
      <c r="D1" s="8"/>
      <c r="E1" s="9"/>
      <c r="F1" s="10"/>
      <c r="G1" s="10"/>
      <c r="H1" s="10"/>
      <c r="I1" s="25"/>
      <c r="J1" s="10"/>
      <c r="K1" s="10"/>
      <c r="L1" s="10"/>
      <c r="M1" s="26" t="s">
        <v>124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90" t="s">
        <v>189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92" t="s">
        <v>1</v>
      </c>
      <c r="B3" s="293"/>
      <c r="C3" s="293"/>
      <c r="D3" s="293"/>
      <c r="E3" s="293"/>
      <c r="F3" s="10"/>
      <c r="G3" s="11"/>
      <c r="H3" s="11"/>
      <c r="I3" s="11"/>
      <c r="J3" s="11"/>
      <c r="K3" s="11"/>
      <c r="L3" s="11"/>
      <c r="M3" s="27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3" customFormat="1" ht="25.5" customHeight="1">
      <c r="A4" s="12" t="s">
        <v>43</v>
      </c>
      <c r="B4" s="13"/>
      <c r="C4" s="13"/>
      <c r="D4" s="294" t="s">
        <v>44</v>
      </c>
      <c r="E4" s="294" t="s">
        <v>45</v>
      </c>
      <c r="F4" s="294" t="s">
        <v>46</v>
      </c>
      <c r="G4" s="15" t="s">
        <v>58</v>
      </c>
      <c r="H4" s="15"/>
      <c r="I4" s="15"/>
      <c r="J4" s="28"/>
      <c r="K4" s="29" t="s">
        <v>59</v>
      </c>
      <c r="L4" s="15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3" customFormat="1" ht="25.5" customHeight="1">
      <c r="A5" s="16" t="s">
        <v>49</v>
      </c>
      <c r="B5" s="17" t="s">
        <v>50</v>
      </c>
      <c r="C5" s="17" t="s">
        <v>51</v>
      </c>
      <c r="D5" s="294"/>
      <c r="E5" s="294"/>
      <c r="F5" s="294"/>
      <c r="G5" s="18" t="s">
        <v>17</v>
      </c>
      <c r="H5" s="14" t="s">
        <v>60</v>
      </c>
      <c r="I5" s="14" t="s">
        <v>61</v>
      </c>
      <c r="J5" s="14" t="s">
        <v>62</v>
      </c>
      <c r="K5" s="14" t="s">
        <v>17</v>
      </c>
      <c r="L5" s="14" t="s">
        <v>63</v>
      </c>
      <c r="M5" s="14" t="s">
        <v>64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3" customFormat="1" ht="20.25" customHeight="1">
      <c r="A6" s="58" t="s">
        <v>54</v>
      </c>
      <c r="B6" s="59" t="s">
        <v>54</v>
      </c>
      <c r="C6" s="59" t="s">
        <v>54</v>
      </c>
      <c r="D6" s="60" t="s">
        <v>54</v>
      </c>
      <c r="E6" s="61" t="s">
        <v>54</v>
      </c>
      <c r="F6" s="60">
        <v>1</v>
      </c>
      <c r="G6" s="62">
        <v>2</v>
      </c>
      <c r="H6" s="62">
        <v>3</v>
      </c>
      <c r="I6" s="62">
        <v>4</v>
      </c>
      <c r="J6" s="62">
        <v>5</v>
      </c>
      <c r="K6" s="62">
        <v>6</v>
      </c>
      <c r="L6" s="62">
        <v>7</v>
      </c>
      <c r="M6" s="62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4" customFormat="1" ht="27" customHeight="1">
      <c r="A7" s="63"/>
      <c r="B7" s="64"/>
      <c r="C7" s="64"/>
      <c r="D7" s="65" t="s">
        <v>55</v>
      </c>
      <c r="E7" s="66" t="s">
        <v>8</v>
      </c>
      <c r="F7" s="67">
        <f>G7+K7</f>
        <v>6683832</v>
      </c>
      <c r="G7" s="67">
        <f>J7+I7+H7</f>
        <v>1553832</v>
      </c>
      <c r="H7" s="67">
        <v>1476148</v>
      </c>
      <c r="I7" s="67">
        <v>74000</v>
      </c>
      <c r="J7" s="67">
        <v>3684</v>
      </c>
      <c r="K7" s="67">
        <f>M7+L7</f>
        <v>5130000</v>
      </c>
      <c r="L7" s="67">
        <f>L8</f>
        <v>0</v>
      </c>
      <c r="M7" s="67">
        <v>5130000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s="3" customFormat="1" ht="27" customHeight="1">
      <c r="A8" s="68"/>
      <c r="B8" s="68"/>
      <c r="C8" s="68"/>
      <c r="D8" s="68"/>
      <c r="E8" s="69"/>
      <c r="F8" s="70"/>
      <c r="G8" s="70"/>
      <c r="H8" s="70"/>
      <c r="I8" s="70"/>
      <c r="J8" s="70"/>
      <c r="K8" s="70"/>
      <c r="L8" s="70"/>
      <c r="M8" s="70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3" customFormat="1" ht="27" customHeight="1">
      <c r="A9" s="68"/>
      <c r="B9" s="68"/>
      <c r="C9" s="68"/>
      <c r="D9" s="68" t="s">
        <v>56</v>
      </c>
      <c r="E9" s="69"/>
      <c r="F9" s="70"/>
      <c r="G9" s="70"/>
      <c r="H9" s="71"/>
      <c r="I9" s="76"/>
      <c r="J9" s="76"/>
      <c r="K9" s="70">
        <f aca="true" t="shared" si="0" ref="K9:K16">SUM(L9:M9)</f>
        <v>0</v>
      </c>
      <c r="L9" s="70"/>
      <c r="M9" s="7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3" customFormat="1" ht="27" customHeight="1">
      <c r="A10" s="68"/>
      <c r="B10" s="68"/>
      <c r="C10" s="68"/>
      <c r="D10" s="68" t="s">
        <v>56</v>
      </c>
      <c r="E10" s="69"/>
      <c r="F10" s="70">
        <f aca="true" t="shared" si="1" ref="F10:F16">SUM(G10,K10)</f>
        <v>0</v>
      </c>
      <c r="G10" s="70">
        <f aca="true" t="shared" si="2" ref="G10:G16">SUM(H10:J10)</f>
        <v>0</v>
      </c>
      <c r="H10" s="71"/>
      <c r="I10" s="76"/>
      <c r="J10" s="76"/>
      <c r="K10" s="70">
        <f t="shared" si="0"/>
        <v>0</v>
      </c>
      <c r="L10" s="70"/>
      <c r="M10" s="7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3" customFormat="1" ht="27" customHeight="1">
      <c r="A11" s="68"/>
      <c r="B11" s="68"/>
      <c r="C11" s="68"/>
      <c r="D11" s="68" t="s">
        <v>56</v>
      </c>
      <c r="E11" s="69"/>
      <c r="F11" s="70">
        <f t="shared" si="1"/>
        <v>0</v>
      </c>
      <c r="G11" s="70">
        <f t="shared" si="2"/>
        <v>0</v>
      </c>
      <c r="H11" s="71"/>
      <c r="I11" s="76"/>
      <c r="J11" s="76"/>
      <c r="K11" s="70">
        <f t="shared" si="0"/>
        <v>0</v>
      </c>
      <c r="L11" s="70"/>
      <c r="M11" s="7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3" customFormat="1" ht="27" customHeight="1">
      <c r="A12" s="68"/>
      <c r="B12" s="68"/>
      <c r="C12" s="68"/>
      <c r="D12" s="68" t="s">
        <v>56</v>
      </c>
      <c r="E12" s="69"/>
      <c r="F12" s="70"/>
      <c r="G12" s="70"/>
      <c r="H12" s="71"/>
      <c r="I12" s="76"/>
      <c r="J12" s="76"/>
      <c r="K12" s="70"/>
      <c r="L12" s="70"/>
      <c r="M12" s="7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3" customFormat="1" ht="27" customHeight="1">
      <c r="A13" s="68"/>
      <c r="B13" s="68"/>
      <c r="C13" s="68"/>
      <c r="D13" s="68" t="s">
        <v>56</v>
      </c>
      <c r="E13" s="69"/>
      <c r="F13" s="70"/>
      <c r="G13" s="70"/>
      <c r="H13" s="71"/>
      <c r="I13" s="76"/>
      <c r="J13" s="76"/>
      <c r="K13" s="70"/>
      <c r="L13" s="70"/>
      <c r="M13" s="7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3" customFormat="1" ht="27" customHeight="1">
      <c r="A14" s="68"/>
      <c r="B14" s="68"/>
      <c r="C14" s="68"/>
      <c r="D14" s="68" t="s">
        <v>56</v>
      </c>
      <c r="E14" s="69"/>
      <c r="F14" s="70"/>
      <c r="G14" s="70"/>
      <c r="H14" s="71"/>
      <c r="I14" s="76"/>
      <c r="J14" s="76"/>
      <c r="K14" s="70"/>
      <c r="L14" s="70"/>
      <c r="M14" s="7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3" customFormat="1" ht="27" customHeight="1">
      <c r="A15" s="68"/>
      <c r="B15" s="68"/>
      <c r="C15" s="68"/>
      <c r="D15" s="68" t="s">
        <v>56</v>
      </c>
      <c r="E15" s="69"/>
      <c r="F15" s="70">
        <f t="shared" si="1"/>
        <v>0</v>
      </c>
      <c r="G15" s="70">
        <f t="shared" si="2"/>
        <v>0</v>
      </c>
      <c r="H15" s="71"/>
      <c r="I15" s="76"/>
      <c r="J15" s="76"/>
      <c r="K15" s="70">
        <f t="shared" si="0"/>
        <v>0</v>
      </c>
      <c r="L15" s="70"/>
      <c r="M15" s="7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3" customFormat="1" ht="27" customHeight="1">
      <c r="A16" s="68"/>
      <c r="B16" s="68"/>
      <c r="C16" s="68"/>
      <c r="D16" s="68" t="s">
        <v>56</v>
      </c>
      <c r="E16" s="69"/>
      <c r="F16" s="70">
        <f t="shared" si="1"/>
        <v>0</v>
      </c>
      <c r="G16" s="70">
        <f t="shared" si="2"/>
        <v>0</v>
      </c>
      <c r="H16" s="71"/>
      <c r="I16" s="76"/>
      <c r="J16" s="76"/>
      <c r="K16" s="70">
        <f t="shared" si="0"/>
        <v>0</v>
      </c>
      <c r="L16" s="70"/>
      <c r="M16" s="70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3" customFormat="1" ht="27" customHeight="1">
      <c r="A17" s="72"/>
      <c r="B17" s="73"/>
      <c r="C17" s="73"/>
      <c r="D17" s="65"/>
      <c r="E17" s="74"/>
      <c r="F17" s="70"/>
      <c r="G17" s="75"/>
      <c r="H17" s="71"/>
      <c r="I17" s="76"/>
      <c r="J17" s="76"/>
      <c r="K17" s="70"/>
      <c r="L17" s="70"/>
      <c r="M17" s="7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3" customFormat="1" ht="27" customHeight="1">
      <c r="A18" s="72"/>
      <c r="B18" s="73"/>
      <c r="C18" s="73"/>
      <c r="D18" s="65"/>
      <c r="E18" s="74"/>
      <c r="F18" s="70"/>
      <c r="G18" s="75"/>
      <c r="H18" s="71"/>
      <c r="I18" s="76"/>
      <c r="J18" s="76"/>
      <c r="K18" s="70"/>
      <c r="L18" s="70"/>
      <c r="M18" s="7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3" customFormat="1" ht="27" customHeight="1">
      <c r="A19" s="72"/>
      <c r="B19" s="73"/>
      <c r="C19" s="73"/>
      <c r="D19" s="65"/>
      <c r="E19" s="74"/>
      <c r="F19" s="70"/>
      <c r="G19" s="75"/>
      <c r="H19" s="71"/>
      <c r="I19" s="76"/>
      <c r="J19" s="76"/>
      <c r="K19" s="70"/>
      <c r="L19" s="70"/>
      <c r="M19" s="7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3" customFormat="1" ht="27" customHeight="1">
      <c r="A20" s="72"/>
      <c r="B20" s="73"/>
      <c r="C20" s="73"/>
      <c r="D20" s="65"/>
      <c r="E20" s="74"/>
      <c r="F20" s="70"/>
      <c r="G20" s="75"/>
      <c r="H20" s="71"/>
      <c r="I20" s="76"/>
      <c r="J20" s="76"/>
      <c r="K20" s="70"/>
      <c r="L20" s="70"/>
      <c r="M20" s="7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3" customFormat="1" ht="27" customHeight="1">
      <c r="A21" s="72"/>
      <c r="B21" s="73"/>
      <c r="C21" s="73"/>
      <c r="D21" s="65"/>
      <c r="E21" s="74"/>
      <c r="F21" s="70"/>
      <c r="G21" s="75"/>
      <c r="H21" s="71"/>
      <c r="I21" s="76"/>
      <c r="J21" s="76"/>
      <c r="K21" s="70"/>
      <c r="L21" s="70"/>
      <c r="M21" s="7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3" customFormat="1" ht="27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3" customFormat="1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3" customFormat="1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3" customFormat="1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3" customFormat="1" ht="27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3" customFormat="1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3" customFormat="1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3" customFormat="1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3" customFormat="1" ht="27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7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7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7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7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7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7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7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7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52"/>
  <sheetViews>
    <sheetView showGridLines="0" showZeros="0" zoomScalePageLayoutView="0" workbookViewId="0" topLeftCell="A34">
      <selection activeCell="E11" sqref="E11"/>
    </sheetView>
  </sheetViews>
  <sheetFormatPr defaultColWidth="6.875" defaultRowHeight="14.25"/>
  <cols>
    <col min="1" max="1" width="5.25390625" style="44" customWidth="1"/>
    <col min="2" max="2" width="4.25390625" style="44" customWidth="1"/>
    <col min="3" max="3" width="15.875" style="44" customWidth="1"/>
    <col min="4" max="4" width="13.375" style="44" customWidth="1"/>
    <col min="5" max="5" width="11.50390625" style="44" customWidth="1"/>
    <col min="6" max="6" width="11.375" style="44" customWidth="1"/>
    <col min="7" max="7" width="10.875" style="44" customWidth="1"/>
    <col min="8" max="8" width="9.75390625" style="44" customWidth="1"/>
    <col min="9" max="9" width="12.375" style="44" customWidth="1"/>
    <col min="10" max="10" width="9.875" style="44" customWidth="1"/>
    <col min="11" max="11" width="8.625" style="44" customWidth="1"/>
    <col min="12" max="12" width="11.00390625" style="44" customWidth="1"/>
    <col min="13" max="188" width="6.875" style="44" customWidth="1"/>
    <col min="189" max="16384" width="6.875" style="44" customWidth="1"/>
  </cols>
  <sheetData>
    <row r="1" spans="1:188" ht="18.75" customHeight="1">
      <c r="A1" s="216"/>
      <c r="B1" s="216"/>
      <c r="L1" s="26" t="s">
        <v>125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</row>
    <row r="2" spans="1:188" ht="25.5" customHeight="1">
      <c r="A2" s="295" t="s">
        <v>190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1:188" ht="29.25" customHeight="1">
      <c r="A3" s="297" t="s">
        <v>1</v>
      </c>
      <c r="B3" s="298"/>
      <c r="C3" s="298"/>
      <c r="D3" s="298"/>
      <c r="E3" s="298"/>
      <c r="F3" s="298"/>
      <c r="G3" s="45"/>
      <c r="H3" s="45"/>
      <c r="I3" s="45"/>
      <c r="J3" s="45"/>
      <c r="K3" s="45"/>
      <c r="L3" s="57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42" customFormat="1" ht="22.5" customHeight="1">
      <c r="A4" s="299" t="s">
        <v>43</v>
      </c>
      <c r="B4" s="299"/>
      <c r="C4" s="303" t="s">
        <v>126</v>
      </c>
      <c r="D4" s="299" t="s">
        <v>46</v>
      </c>
      <c r="E4" s="300" t="s">
        <v>12</v>
      </c>
      <c r="F4" s="300"/>
      <c r="G4" s="308" t="s">
        <v>13</v>
      </c>
      <c r="H4" s="309" t="s">
        <v>14</v>
      </c>
      <c r="I4" s="309" t="s">
        <v>15</v>
      </c>
      <c r="J4" s="309" t="s">
        <v>9</v>
      </c>
      <c r="K4" s="309" t="s">
        <v>10</v>
      </c>
      <c r="L4" s="305" t="s">
        <v>16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42" customFormat="1" ht="18" customHeight="1">
      <c r="A5" s="301" t="s">
        <v>49</v>
      </c>
      <c r="B5" s="301" t="s">
        <v>50</v>
      </c>
      <c r="C5" s="303"/>
      <c r="D5" s="299"/>
      <c r="E5" s="304" t="s">
        <v>17</v>
      </c>
      <c r="F5" s="304" t="s">
        <v>18</v>
      </c>
      <c r="G5" s="308"/>
      <c r="H5" s="309"/>
      <c r="I5" s="309"/>
      <c r="J5" s="309"/>
      <c r="K5" s="309"/>
      <c r="L5" s="30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s="42" customFormat="1" ht="16.5" customHeight="1">
      <c r="A6" s="302"/>
      <c r="B6" s="302"/>
      <c r="C6" s="303"/>
      <c r="D6" s="299"/>
      <c r="E6" s="304"/>
      <c r="F6" s="304"/>
      <c r="G6" s="308"/>
      <c r="H6" s="309"/>
      <c r="I6" s="309"/>
      <c r="J6" s="309"/>
      <c r="K6" s="309"/>
      <c r="L6" s="30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s="42" customFormat="1" ht="16.5" customHeight="1">
      <c r="A7" s="46" t="s">
        <v>54</v>
      </c>
      <c r="B7" s="46" t="s">
        <v>54</v>
      </c>
      <c r="C7" s="47" t="s">
        <v>54</v>
      </c>
      <c r="D7" s="48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48">
        <v>8</v>
      </c>
      <c r="L7" s="48">
        <v>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</row>
    <row r="8" spans="1:188" s="43" customFormat="1" ht="26.25" customHeight="1">
      <c r="A8" s="50"/>
      <c r="B8" s="51"/>
      <c r="C8" s="51" t="s">
        <v>8</v>
      </c>
      <c r="D8" s="52">
        <f>SUM(D9,D15,D36)</f>
        <v>1553832</v>
      </c>
      <c r="E8" s="52">
        <f aca="true" t="shared" si="0" ref="E8:L8">SUM(E9,E15,E36)</f>
        <v>1553832</v>
      </c>
      <c r="F8" s="52">
        <f t="shared" si="0"/>
        <v>1553832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2">
        <f t="shared" si="0"/>
        <v>0</v>
      </c>
      <c r="K8" s="52">
        <f t="shared" si="0"/>
        <v>0</v>
      </c>
      <c r="L8" s="52">
        <f t="shared" si="0"/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</row>
    <row r="9" spans="1:188" s="42" customFormat="1" ht="26.25" customHeight="1">
      <c r="A9" s="53" t="s">
        <v>127</v>
      </c>
      <c r="B9" s="54"/>
      <c r="C9" s="54" t="s">
        <v>60</v>
      </c>
      <c r="D9" s="55">
        <f>SUM(E9,G9:L9)</f>
        <v>1476148</v>
      </c>
      <c r="E9" s="55">
        <f>F9</f>
        <v>1476148</v>
      </c>
      <c r="F9" s="55">
        <v>1476148</v>
      </c>
      <c r="G9" s="55">
        <f aca="true" t="shared" si="1" ref="G9:L9">SUM(G10:G14)</f>
        <v>0</v>
      </c>
      <c r="H9" s="55">
        <f t="shared" si="1"/>
        <v>0</v>
      </c>
      <c r="I9" s="55">
        <f t="shared" si="1"/>
        <v>0</v>
      </c>
      <c r="J9" s="55">
        <f t="shared" si="1"/>
        <v>0</v>
      </c>
      <c r="K9" s="55">
        <f t="shared" si="1"/>
        <v>0</v>
      </c>
      <c r="L9" s="55">
        <f t="shared" si="1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</row>
    <row r="10" spans="1:188" s="42" customFormat="1" ht="26.25" customHeight="1">
      <c r="A10" s="53" t="s">
        <v>128</v>
      </c>
      <c r="B10" s="54" t="s">
        <v>69</v>
      </c>
      <c r="C10" s="54" t="s">
        <v>129</v>
      </c>
      <c r="D10" s="55">
        <f>E10</f>
        <v>1065497</v>
      </c>
      <c r="E10" s="55">
        <f>F10</f>
        <v>1065497</v>
      </c>
      <c r="F10" s="55">
        <v>1065497</v>
      </c>
      <c r="G10" s="56"/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</row>
    <row r="11" spans="1:188" s="42" customFormat="1" ht="26.25" customHeight="1">
      <c r="A11" s="53" t="s">
        <v>128</v>
      </c>
      <c r="B11" s="54" t="s">
        <v>77</v>
      </c>
      <c r="C11" s="54" t="s">
        <v>130</v>
      </c>
      <c r="D11" s="55">
        <f>E11</f>
        <v>218861</v>
      </c>
      <c r="E11" s="55">
        <f>F11</f>
        <v>218861</v>
      </c>
      <c r="F11" s="55">
        <v>218861</v>
      </c>
      <c r="G11" s="56"/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</row>
    <row r="12" spans="1:188" s="42" customFormat="1" ht="26.25" customHeight="1">
      <c r="A12" s="53" t="s">
        <v>128</v>
      </c>
      <c r="B12" s="54" t="s">
        <v>66</v>
      </c>
      <c r="C12" s="54" t="s">
        <v>131</v>
      </c>
      <c r="D12" s="55"/>
      <c r="E12" s="55"/>
      <c r="F12" s="55"/>
      <c r="G12" s="56"/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</row>
    <row r="13" spans="1:188" s="42" customFormat="1" ht="26.25" customHeight="1">
      <c r="A13" s="53" t="s">
        <v>128</v>
      </c>
      <c r="B13" s="54" t="s">
        <v>132</v>
      </c>
      <c r="C13" s="54" t="s">
        <v>133</v>
      </c>
      <c r="D13" s="55">
        <f aca="true" t="shared" si="2" ref="D13:D39">SUM(E13,G13:L13)</f>
        <v>191790</v>
      </c>
      <c r="E13" s="55">
        <f>F13</f>
        <v>191790</v>
      </c>
      <c r="F13" s="55">
        <v>191790</v>
      </c>
      <c r="G13" s="56"/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</row>
    <row r="14" spans="1:188" s="42" customFormat="1" ht="26.25" customHeight="1">
      <c r="A14" s="53" t="s">
        <v>128</v>
      </c>
      <c r="B14" s="54" t="s">
        <v>67</v>
      </c>
      <c r="C14" s="54" t="s">
        <v>134</v>
      </c>
      <c r="D14" s="55">
        <f t="shared" si="2"/>
        <v>0</v>
      </c>
      <c r="E14" s="55"/>
      <c r="F14" s="55"/>
      <c r="G14" s="56"/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</row>
    <row r="15" spans="1:188" ht="26.25" customHeight="1">
      <c r="A15" s="53" t="s">
        <v>135</v>
      </c>
      <c r="B15" s="54"/>
      <c r="C15" s="54" t="s">
        <v>136</v>
      </c>
      <c r="D15" s="55">
        <f t="shared" si="2"/>
        <v>74000</v>
      </c>
      <c r="E15" s="55">
        <f>F15</f>
        <v>74000</v>
      </c>
      <c r="F15" s="55">
        <f>F16+F17+F20+F21+F24+F26+F28+F35+F33</f>
        <v>74000</v>
      </c>
      <c r="G15" s="55">
        <f aca="true" t="shared" si="3" ref="G15:L15">SUM(G16:G35)</f>
        <v>0</v>
      </c>
      <c r="H15" s="55">
        <f t="shared" si="3"/>
        <v>0</v>
      </c>
      <c r="I15" s="55">
        <f t="shared" si="3"/>
        <v>0</v>
      </c>
      <c r="J15" s="55">
        <f t="shared" si="3"/>
        <v>0</v>
      </c>
      <c r="K15" s="55">
        <f t="shared" si="3"/>
        <v>0</v>
      </c>
      <c r="L15" s="55">
        <f t="shared" si="3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</row>
    <row r="16" spans="1:188" ht="26.25" customHeight="1">
      <c r="A16" s="53" t="s">
        <v>137</v>
      </c>
      <c r="B16" s="54" t="s">
        <v>69</v>
      </c>
      <c r="C16" s="54" t="s">
        <v>138</v>
      </c>
      <c r="D16" s="55">
        <f aca="true" t="shared" si="4" ref="D16:D21">E16</f>
        <v>10000</v>
      </c>
      <c r="E16" s="55">
        <f>F16</f>
        <v>10000</v>
      </c>
      <c r="F16" s="55">
        <v>10000</v>
      </c>
      <c r="G16" s="56"/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</row>
    <row r="17" spans="1:188" ht="26.25" customHeight="1">
      <c r="A17" s="53" t="s">
        <v>137</v>
      </c>
      <c r="B17" s="54" t="s">
        <v>77</v>
      </c>
      <c r="C17" s="54" t="s">
        <v>139</v>
      </c>
      <c r="D17" s="55">
        <f t="shared" si="4"/>
        <v>3000</v>
      </c>
      <c r="E17" s="55">
        <f aca="true" t="shared" si="5" ref="E17:E24">F17</f>
        <v>3000</v>
      </c>
      <c r="F17" s="55">
        <v>3000</v>
      </c>
      <c r="G17" s="56"/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</row>
    <row r="18" spans="1:188" ht="26.25" customHeight="1">
      <c r="A18" s="53" t="s">
        <v>137</v>
      </c>
      <c r="B18" s="54" t="s">
        <v>66</v>
      </c>
      <c r="C18" s="54" t="s">
        <v>140</v>
      </c>
      <c r="D18" s="55"/>
      <c r="E18" s="55">
        <f t="shared" si="5"/>
        <v>0</v>
      </c>
      <c r="F18" s="55"/>
      <c r="G18" s="56"/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</row>
    <row r="19" spans="1:188" ht="26.25" customHeight="1">
      <c r="A19" s="53" t="s">
        <v>137</v>
      </c>
      <c r="B19" s="54" t="s">
        <v>132</v>
      </c>
      <c r="C19" s="54" t="s">
        <v>141</v>
      </c>
      <c r="D19" s="55"/>
      <c r="E19" s="55">
        <f t="shared" si="5"/>
        <v>0</v>
      </c>
      <c r="F19" s="55"/>
      <c r="G19" s="56"/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</row>
    <row r="20" spans="1:188" ht="26.25" customHeight="1">
      <c r="A20" s="53" t="s">
        <v>137</v>
      </c>
      <c r="B20" s="54" t="s">
        <v>71</v>
      </c>
      <c r="C20" s="54" t="s">
        <v>142</v>
      </c>
      <c r="D20" s="55">
        <f t="shared" si="4"/>
        <v>5000</v>
      </c>
      <c r="E20" s="55">
        <f t="shared" si="5"/>
        <v>5000</v>
      </c>
      <c r="F20" s="55">
        <v>5000</v>
      </c>
      <c r="G20" s="56"/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</row>
    <row r="21" spans="1:188" ht="26.25" customHeight="1">
      <c r="A21" s="53" t="s">
        <v>137</v>
      </c>
      <c r="B21" s="54" t="s">
        <v>73</v>
      </c>
      <c r="C21" s="54" t="s">
        <v>143</v>
      </c>
      <c r="D21" s="55">
        <f t="shared" si="4"/>
        <v>6000</v>
      </c>
      <c r="E21" s="55">
        <f t="shared" si="5"/>
        <v>6000</v>
      </c>
      <c r="F21" s="55">
        <v>6000</v>
      </c>
      <c r="G21" s="56"/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</row>
    <row r="22" spans="1:188" ht="26.25" customHeight="1">
      <c r="A22" s="53" t="s">
        <v>137</v>
      </c>
      <c r="B22" s="54" t="s">
        <v>144</v>
      </c>
      <c r="C22" s="54" t="s">
        <v>145</v>
      </c>
      <c r="D22" s="55">
        <f t="shared" si="2"/>
        <v>2000</v>
      </c>
      <c r="E22" s="55">
        <f t="shared" si="5"/>
        <v>2000</v>
      </c>
      <c r="F22" s="55">
        <v>2000</v>
      </c>
      <c r="G22" s="56"/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</row>
    <row r="23" spans="1:188" ht="26.25" customHeight="1">
      <c r="A23" s="53" t="s">
        <v>137</v>
      </c>
      <c r="B23" s="54" t="s">
        <v>90</v>
      </c>
      <c r="C23" s="54" t="s">
        <v>146</v>
      </c>
      <c r="D23" s="55">
        <f t="shared" si="2"/>
        <v>0</v>
      </c>
      <c r="E23" s="55">
        <f t="shared" si="5"/>
        <v>0</v>
      </c>
      <c r="F23" s="55"/>
      <c r="G23" s="56"/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</row>
    <row r="24" spans="1:188" ht="26.25" customHeight="1">
      <c r="A24" s="53" t="s">
        <v>137</v>
      </c>
      <c r="B24" s="54" t="s">
        <v>88</v>
      </c>
      <c r="C24" s="54" t="s">
        <v>147</v>
      </c>
      <c r="D24" s="55">
        <f t="shared" si="2"/>
        <v>8000</v>
      </c>
      <c r="E24" s="55">
        <f t="shared" si="5"/>
        <v>8000</v>
      </c>
      <c r="F24" s="55">
        <v>8000</v>
      </c>
      <c r="G24" s="56"/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</row>
    <row r="25" spans="1:188" ht="26.25" customHeight="1">
      <c r="A25" s="53" t="s">
        <v>137</v>
      </c>
      <c r="B25" s="54" t="s">
        <v>148</v>
      </c>
      <c r="C25" s="54" t="s">
        <v>149</v>
      </c>
      <c r="D25" s="55">
        <f t="shared" si="2"/>
        <v>0</v>
      </c>
      <c r="E25" s="55">
        <f aca="true" t="shared" si="6" ref="E25:E35">F25</f>
        <v>0</v>
      </c>
      <c r="F25" s="55"/>
      <c r="G25" s="56"/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</row>
    <row r="26" spans="1:188" ht="26.25" customHeight="1">
      <c r="A26" s="53" t="s">
        <v>137</v>
      </c>
      <c r="B26" s="54" t="s">
        <v>150</v>
      </c>
      <c r="C26" s="54" t="s">
        <v>151</v>
      </c>
      <c r="D26" s="55">
        <f t="shared" si="2"/>
        <v>5000</v>
      </c>
      <c r="E26" s="55">
        <f t="shared" si="6"/>
        <v>5000</v>
      </c>
      <c r="F26" s="55">
        <v>5000</v>
      </c>
      <c r="G26" s="56"/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</row>
    <row r="27" spans="1:188" ht="26.25" customHeight="1">
      <c r="A27" s="53" t="s">
        <v>137</v>
      </c>
      <c r="B27" s="54" t="s">
        <v>152</v>
      </c>
      <c r="C27" s="54" t="s">
        <v>153</v>
      </c>
      <c r="D27" s="55">
        <f t="shared" si="2"/>
        <v>0</v>
      </c>
      <c r="E27" s="55">
        <f t="shared" si="6"/>
        <v>0</v>
      </c>
      <c r="F27" s="55"/>
      <c r="G27" s="56"/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</row>
    <row r="28" spans="1:188" ht="26.25" customHeight="1">
      <c r="A28" s="53" t="s">
        <v>137</v>
      </c>
      <c r="B28" s="54" t="s">
        <v>154</v>
      </c>
      <c r="C28" s="54" t="s">
        <v>155</v>
      </c>
      <c r="D28" s="55">
        <f t="shared" si="2"/>
        <v>2000</v>
      </c>
      <c r="E28" s="55">
        <f t="shared" si="6"/>
        <v>2000</v>
      </c>
      <c r="F28" s="55">
        <v>2000</v>
      </c>
      <c r="G28" s="56"/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</row>
    <row r="29" spans="1:188" ht="26.25" customHeight="1">
      <c r="A29" s="53" t="s">
        <v>137</v>
      </c>
      <c r="B29" s="54" t="s">
        <v>156</v>
      </c>
      <c r="C29" s="54" t="s">
        <v>157</v>
      </c>
      <c r="D29" s="55">
        <f t="shared" si="2"/>
        <v>0</v>
      </c>
      <c r="E29" s="55">
        <f t="shared" si="6"/>
        <v>0</v>
      </c>
      <c r="F29" s="55"/>
      <c r="G29" s="56"/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</row>
    <row r="30" spans="1:188" ht="26.25" customHeight="1">
      <c r="A30" s="53" t="s">
        <v>137</v>
      </c>
      <c r="B30" s="54" t="s">
        <v>158</v>
      </c>
      <c r="C30" s="54" t="s">
        <v>159</v>
      </c>
      <c r="D30" s="55">
        <f t="shared" si="2"/>
        <v>0</v>
      </c>
      <c r="E30" s="55">
        <f t="shared" si="6"/>
        <v>0</v>
      </c>
      <c r="F30" s="55"/>
      <c r="G30" s="56"/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</row>
    <row r="31" spans="1:188" ht="26.25" customHeight="1">
      <c r="A31" s="53" t="s">
        <v>137</v>
      </c>
      <c r="B31" s="54" t="s">
        <v>160</v>
      </c>
      <c r="C31" s="54" t="s">
        <v>161</v>
      </c>
      <c r="D31" s="55">
        <f t="shared" si="2"/>
        <v>0</v>
      </c>
      <c r="E31" s="55">
        <f t="shared" si="6"/>
        <v>0</v>
      </c>
      <c r="F31" s="55"/>
      <c r="G31" s="56"/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</row>
    <row r="32" spans="1:188" ht="26.25" customHeight="1">
      <c r="A32" s="53" t="s">
        <v>137</v>
      </c>
      <c r="B32" s="54" t="s">
        <v>162</v>
      </c>
      <c r="C32" s="54" t="s">
        <v>163</v>
      </c>
      <c r="D32" s="55">
        <f t="shared" si="2"/>
        <v>0</v>
      </c>
      <c r="E32" s="55">
        <f t="shared" si="6"/>
        <v>0</v>
      </c>
      <c r="F32" s="55"/>
      <c r="G32" s="56"/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</row>
    <row r="33" spans="1:188" ht="26.25" customHeight="1">
      <c r="A33" s="53" t="s">
        <v>137</v>
      </c>
      <c r="B33" s="54" t="s">
        <v>164</v>
      </c>
      <c r="C33" s="54" t="s">
        <v>165</v>
      </c>
      <c r="D33" s="55"/>
      <c r="E33" s="55">
        <f t="shared" si="6"/>
        <v>30000</v>
      </c>
      <c r="F33" s="55">
        <v>30000</v>
      </c>
      <c r="G33" s="56"/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</row>
    <row r="34" spans="1:188" ht="26.25" customHeight="1">
      <c r="A34" s="53" t="s">
        <v>137</v>
      </c>
      <c r="B34" s="54" t="s">
        <v>166</v>
      </c>
      <c r="C34" s="54" t="s">
        <v>167</v>
      </c>
      <c r="D34" s="55"/>
      <c r="E34" s="55">
        <f t="shared" si="6"/>
        <v>0</v>
      </c>
      <c r="F34" s="55"/>
      <c r="G34" s="56"/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</row>
    <row r="35" spans="1:188" ht="26.25" customHeight="1">
      <c r="A35" s="53" t="s">
        <v>137</v>
      </c>
      <c r="B35" s="54" t="s">
        <v>67</v>
      </c>
      <c r="C35" s="54" t="s">
        <v>168</v>
      </c>
      <c r="D35" s="55">
        <v>5000</v>
      </c>
      <c r="E35" s="55">
        <f t="shared" si="6"/>
        <v>5000</v>
      </c>
      <c r="F35" s="55">
        <v>5000</v>
      </c>
      <c r="G35" s="56"/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</row>
    <row r="36" spans="1:188" ht="26.25" customHeight="1">
      <c r="A36" s="53" t="s">
        <v>169</v>
      </c>
      <c r="B36" s="54"/>
      <c r="C36" s="54" t="s">
        <v>62</v>
      </c>
      <c r="D36" s="55">
        <f t="shared" si="2"/>
        <v>3684</v>
      </c>
      <c r="E36" s="55">
        <v>3684</v>
      </c>
      <c r="F36" s="55">
        <v>3684</v>
      </c>
      <c r="G36" s="55"/>
      <c r="H36" s="55"/>
      <c r="I36" s="55"/>
      <c r="J36" s="55"/>
      <c r="K36" s="55"/>
      <c r="L36" s="55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</row>
    <row r="37" spans="1:188" ht="26.25" customHeight="1">
      <c r="A37" s="54" t="s">
        <v>170</v>
      </c>
      <c r="B37" s="54" t="s">
        <v>77</v>
      </c>
      <c r="C37" s="54" t="s">
        <v>171</v>
      </c>
      <c r="D37" s="55">
        <f t="shared" si="2"/>
        <v>3684</v>
      </c>
      <c r="E37" s="55">
        <v>3684</v>
      </c>
      <c r="F37" s="55">
        <v>3684</v>
      </c>
      <c r="G37" s="56"/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</row>
    <row r="38" spans="1:188" ht="26.25" customHeight="1">
      <c r="A38" s="53" t="s">
        <v>170</v>
      </c>
      <c r="B38" s="54" t="s">
        <v>88</v>
      </c>
      <c r="C38" s="54" t="s">
        <v>172</v>
      </c>
      <c r="D38" s="55">
        <f t="shared" si="2"/>
        <v>0</v>
      </c>
      <c r="E38" s="55"/>
      <c r="F38" s="55"/>
      <c r="G38" s="56"/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</row>
    <row r="39" spans="1:188" ht="26.25" customHeight="1">
      <c r="A39" s="54" t="s">
        <v>170</v>
      </c>
      <c r="B39" s="54" t="s">
        <v>152</v>
      </c>
      <c r="C39" s="54" t="s">
        <v>173</v>
      </c>
      <c r="D39" s="55">
        <f t="shared" si="2"/>
        <v>0</v>
      </c>
      <c r="E39" s="55"/>
      <c r="F39" s="55"/>
      <c r="G39" s="56"/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</row>
    <row r="40" spans="1:188" ht="26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</row>
    <row r="41" spans="1:188" ht="26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</row>
    <row r="42" spans="1:188" ht="26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</row>
    <row r="43" spans="1:188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</row>
    <row r="44" spans="1:188" ht="26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</row>
    <row r="45" spans="1:188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</row>
    <row r="46" spans="1:188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</row>
    <row r="47" spans="1:188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</row>
    <row r="48" spans="1:188" ht="26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</row>
    <row r="49" spans="1:188" ht="26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 ht="26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 ht="26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ht="26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</sheetData>
  <sheetProtection formatCells="0" formatColumns="0" formatRows="0"/>
  <mergeCells count="17">
    <mergeCell ref="L4:L6"/>
    <mergeCell ref="F5:F6"/>
    <mergeCell ref="G4:G6"/>
    <mergeCell ref="H4:H6"/>
    <mergeCell ref="I4:I6"/>
    <mergeCell ref="J4:J6"/>
    <mergeCell ref="K4:K6"/>
    <mergeCell ref="A1:B1"/>
    <mergeCell ref="A2:L2"/>
    <mergeCell ref="A3:F3"/>
    <mergeCell ref="A4:B4"/>
    <mergeCell ref="E4:F4"/>
    <mergeCell ref="A5:A6"/>
    <mergeCell ref="B5:B6"/>
    <mergeCell ref="C4:C6"/>
    <mergeCell ref="D4:D6"/>
    <mergeCell ref="E5:E6"/>
  </mergeCells>
  <printOptions horizontalCentered="1"/>
  <pageMargins left="0" right="0" top="0.39" bottom="0.39" header="0.51" footer="0.51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0">
      <selection activeCell="B5" sqref="B5"/>
    </sheetView>
  </sheetViews>
  <sheetFormatPr defaultColWidth="9.00390625" defaultRowHeight="14.25"/>
  <cols>
    <col min="1" max="1" width="35.75390625" style="0" customWidth="1"/>
    <col min="2" max="2" width="43.75390625" style="0" customWidth="1"/>
    <col min="3" max="3" width="27.00390625" style="0" customWidth="1"/>
  </cols>
  <sheetData>
    <row r="1" ht="14.25" customHeight="1">
      <c r="B1" s="26" t="s">
        <v>174</v>
      </c>
    </row>
    <row r="2" spans="1:3" s="31" customFormat="1" ht="51" customHeight="1">
      <c r="A2" s="310" t="s">
        <v>191</v>
      </c>
      <c r="B2" s="311"/>
      <c r="C2" s="34"/>
    </row>
    <row r="3" spans="1:2" ht="18.75" customHeight="1">
      <c r="A3" s="35" t="s">
        <v>1</v>
      </c>
      <c r="B3" s="36" t="s">
        <v>2</v>
      </c>
    </row>
    <row r="4" spans="1:3" s="32" customFormat="1" ht="30" customHeight="1">
      <c r="A4" s="37" t="s">
        <v>175</v>
      </c>
      <c r="B4" s="206" t="s">
        <v>193</v>
      </c>
      <c r="C4"/>
    </row>
    <row r="5" spans="1:3" s="33" customFormat="1" ht="30" customHeight="1">
      <c r="A5" s="38" t="s">
        <v>176</v>
      </c>
      <c r="B5" s="39">
        <f>SUM(B6:B8)</f>
        <v>32000</v>
      </c>
      <c r="C5" s="30"/>
    </row>
    <row r="6" spans="1:3" s="33" customFormat="1" ht="30" customHeight="1">
      <c r="A6" s="40" t="s">
        <v>177</v>
      </c>
      <c r="B6" s="39"/>
      <c r="C6" s="30"/>
    </row>
    <row r="7" spans="1:3" s="33" customFormat="1" ht="30" customHeight="1">
      <c r="A7" s="40" t="s">
        <v>178</v>
      </c>
      <c r="B7" s="39">
        <v>2000</v>
      </c>
      <c r="C7" s="30"/>
    </row>
    <row r="8" spans="1:3" s="33" customFormat="1" ht="30" customHeight="1">
      <c r="A8" s="40" t="s">
        <v>179</v>
      </c>
      <c r="B8" s="39">
        <v>30000</v>
      </c>
      <c r="C8" s="30"/>
    </row>
    <row r="9" spans="1:3" s="33" customFormat="1" ht="30" customHeight="1">
      <c r="A9" s="40" t="s">
        <v>180</v>
      </c>
      <c r="B9" s="39">
        <v>30000</v>
      </c>
      <c r="C9" s="30"/>
    </row>
    <row r="10" spans="1:3" s="33" customFormat="1" ht="30" customHeight="1">
      <c r="A10" s="40" t="s">
        <v>181</v>
      </c>
      <c r="B10" s="39"/>
      <c r="C10" s="30"/>
    </row>
    <row r="11" spans="1:3" s="32" customFormat="1" ht="30" customHeight="1">
      <c r="A11" s="41"/>
      <c r="B11" s="41"/>
      <c r="C11"/>
    </row>
    <row r="12" spans="1:3" s="32" customFormat="1" ht="114" customHeight="1">
      <c r="A12" s="312" t="s">
        <v>182</v>
      </c>
      <c r="B12" s="312"/>
      <c r="C12"/>
    </row>
    <row r="13" spans="1:3" s="32" customFormat="1" ht="14.25" customHeight="1">
      <c r="A13"/>
      <c r="B13"/>
      <c r="C13"/>
    </row>
    <row r="14" spans="1:3" s="32" customFormat="1" ht="14.25" customHeight="1">
      <c r="A14"/>
      <c r="B14"/>
      <c r="C14"/>
    </row>
    <row r="15" spans="1:3" s="32" customFormat="1" ht="14.25" customHeight="1">
      <c r="A15"/>
      <c r="B15"/>
      <c r="C15"/>
    </row>
    <row r="16" spans="1:3" s="32" customFormat="1" ht="14.25" customHeight="1">
      <c r="A16"/>
      <c r="B16"/>
      <c r="C16"/>
    </row>
    <row r="17" spans="1:3" s="32" customFormat="1" ht="14.25" customHeight="1">
      <c r="A17"/>
      <c r="B17"/>
      <c r="C17"/>
    </row>
    <row r="18" s="32" customFormat="1" ht="14.25" customHeight="1"/>
    <row r="19" s="32" customFormat="1" ht="14.25" customHeight="1"/>
    <row r="20" s="32" customFormat="1" ht="14.25" customHeight="1"/>
    <row r="21" s="32" customFormat="1" ht="14.25" customHeight="1"/>
    <row r="22" s="32" customFormat="1" ht="14.25" customHeight="1"/>
    <row r="23" s="32" customFormat="1" ht="14.25" customHeight="1"/>
    <row r="24" s="32" customFormat="1" ht="14.25" customHeight="1"/>
    <row r="25" s="32" customFormat="1" ht="14.25" customHeight="1"/>
    <row r="26" s="32" customFormat="1" ht="14.25" customHeight="1"/>
    <row r="27" s="32" customFormat="1" ht="14.25" customHeight="1"/>
    <row r="28" s="32" customFormat="1" ht="14.25" customHeight="1"/>
    <row r="29" s="32" customFormat="1" ht="14.25" customHeight="1"/>
    <row r="30" s="32" customFormat="1" ht="14.25" customHeight="1"/>
    <row r="31" s="32" customFormat="1" ht="14.25" customHeight="1"/>
    <row r="32" s="32" customFormat="1" ht="14.25" customHeight="1"/>
    <row r="33" spans="1:3" s="32" customFormat="1" ht="14.25" customHeight="1">
      <c r="A33"/>
      <c r="B33"/>
      <c r="C33"/>
    </row>
    <row r="34" spans="1:3" s="32" customFormat="1" ht="14.25" customHeight="1">
      <c r="A34"/>
      <c r="B34"/>
      <c r="C34"/>
    </row>
    <row r="35" spans="1:3" s="32" customFormat="1" ht="14.25" customHeight="1">
      <c r="A35"/>
      <c r="B35"/>
      <c r="C35"/>
    </row>
    <row r="36" spans="1:3" s="32" customFormat="1" ht="14.25" customHeight="1">
      <c r="A36"/>
      <c r="B36"/>
      <c r="C36"/>
    </row>
  </sheetData>
  <sheetProtection/>
  <mergeCells count="2">
    <mergeCell ref="A2:B2"/>
    <mergeCell ref="A12:B12"/>
  </mergeCells>
  <printOptions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zoomScalePageLayoutView="0" workbookViewId="0" topLeftCell="A1">
      <selection activeCell="J11" sqref="J11"/>
    </sheetView>
  </sheetViews>
  <sheetFormatPr defaultColWidth="7.25390625" defaultRowHeight="14.25"/>
  <cols>
    <col min="1" max="1" width="5.50390625" style="5" customWidth="1"/>
    <col min="2" max="3" width="4.875" style="5" customWidth="1"/>
    <col min="4" max="4" width="6.50390625" style="5" customWidth="1"/>
    <col min="5" max="5" width="14.625" style="5" customWidth="1"/>
    <col min="6" max="6" width="12.75390625" style="5" customWidth="1"/>
    <col min="7" max="13" width="10.875" style="5" customWidth="1"/>
    <col min="14" max="245" width="7.25390625" style="5" customWidth="1"/>
    <col min="246" max="16384" width="7.25390625" style="5" customWidth="1"/>
  </cols>
  <sheetData>
    <row r="1" spans="1:245" ht="25.5" customHeight="1">
      <c r="A1" s="6"/>
      <c r="B1" s="6"/>
      <c r="C1" s="7"/>
      <c r="D1" s="8"/>
      <c r="E1" s="9"/>
      <c r="F1" s="10"/>
      <c r="G1" s="10"/>
      <c r="H1" s="10"/>
      <c r="I1" s="25"/>
      <c r="J1" s="10"/>
      <c r="K1" s="10"/>
      <c r="L1" s="10"/>
      <c r="M1" s="26" t="s">
        <v>183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90" t="s">
        <v>192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92" t="s">
        <v>1</v>
      </c>
      <c r="B3" s="293"/>
      <c r="C3" s="293"/>
      <c r="D3" s="293"/>
      <c r="E3" s="293"/>
      <c r="F3" s="10"/>
      <c r="G3" s="11"/>
      <c r="H3" s="11"/>
      <c r="I3" s="11"/>
      <c r="J3" s="11"/>
      <c r="K3" s="11"/>
      <c r="L3" s="11"/>
      <c r="M3" s="27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3" customFormat="1" ht="25.5" customHeight="1">
      <c r="A4" s="12" t="s">
        <v>43</v>
      </c>
      <c r="B4" s="13"/>
      <c r="C4" s="13"/>
      <c r="D4" s="294" t="s">
        <v>44</v>
      </c>
      <c r="E4" s="294" t="s">
        <v>45</v>
      </c>
      <c r="F4" s="294" t="s">
        <v>46</v>
      </c>
      <c r="G4" s="15" t="s">
        <v>58</v>
      </c>
      <c r="H4" s="15"/>
      <c r="I4" s="15"/>
      <c r="J4" s="28"/>
      <c r="K4" s="29" t="s">
        <v>59</v>
      </c>
      <c r="L4" s="15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3" customFormat="1" ht="25.5" customHeight="1">
      <c r="A5" s="16" t="s">
        <v>49</v>
      </c>
      <c r="B5" s="17" t="s">
        <v>50</v>
      </c>
      <c r="C5" s="17" t="s">
        <v>51</v>
      </c>
      <c r="D5" s="294"/>
      <c r="E5" s="294"/>
      <c r="F5" s="294"/>
      <c r="G5" s="18" t="s">
        <v>17</v>
      </c>
      <c r="H5" s="14" t="s">
        <v>60</v>
      </c>
      <c r="I5" s="14" t="s">
        <v>61</v>
      </c>
      <c r="J5" s="14" t="s">
        <v>62</v>
      </c>
      <c r="K5" s="14" t="s">
        <v>17</v>
      </c>
      <c r="L5" s="14" t="s">
        <v>63</v>
      </c>
      <c r="M5" s="14" t="s">
        <v>64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3" customFormat="1" ht="20.25" customHeight="1">
      <c r="A6" s="16" t="s">
        <v>54</v>
      </c>
      <c r="B6" s="17" t="s">
        <v>54</v>
      </c>
      <c r="C6" s="17" t="s">
        <v>54</v>
      </c>
      <c r="D6" s="19" t="s">
        <v>54</v>
      </c>
      <c r="E6" s="14" t="s">
        <v>54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3" customFormat="1" ht="20.25" customHeight="1">
      <c r="A7" s="16"/>
      <c r="B7" s="17"/>
      <c r="C7" s="17"/>
      <c r="D7" s="20" t="s">
        <v>184</v>
      </c>
      <c r="E7" s="14"/>
      <c r="F7" s="19">
        <f>G7+K7</f>
        <v>5130000</v>
      </c>
      <c r="G7" s="19"/>
      <c r="H7" s="19"/>
      <c r="I7" s="19"/>
      <c r="J7" s="19"/>
      <c r="K7" s="19">
        <f>L7+M7</f>
        <v>5130000</v>
      </c>
      <c r="L7" s="19">
        <v>5130000</v>
      </c>
      <c r="M7" s="1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4" customFormat="1" ht="27" customHeight="1">
      <c r="A8" s="14"/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s="3" customFormat="1" ht="20.25" customHeight="1">
      <c r="A9" s="4"/>
      <c r="B9" s="4"/>
      <c r="D9" s="4"/>
      <c r="E9" s="4"/>
      <c r="F9" s="4"/>
      <c r="G9" s="4"/>
      <c r="H9" s="4"/>
      <c r="I9" s="4"/>
      <c r="J9" s="4"/>
      <c r="L9" s="4"/>
      <c r="M9" s="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3" customFormat="1" ht="20.25" customHeight="1">
      <c r="A10" s="4"/>
      <c r="B10" s="4"/>
      <c r="C10" s="4"/>
      <c r="D10" s="4"/>
      <c r="E10" s="4"/>
      <c r="F10" s="4"/>
      <c r="G10" s="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3" customFormat="1" ht="20.25" customHeight="1">
      <c r="B11" s="4"/>
      <c r="C11" s="4"/>
      <c r="D11" s="4"/>
      <c r="E11" s="4"/>
      <c r="F11" s="4"/>
      <c r="G11" s="4"/>
      <c r="H11" s="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3" customFormat="1" ht="20.25" customHeight="1">
      <c r="D12" s="4"/>
      <c r="E12" s="4"/>
      <c r="F12" s="4"/>
      <c r="G12" s="4"/>
      <c r="H12" s="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3" customFormat="1" ht="20.25" customHeight="1">
      <c r="E13" s="4"/>
      <c r="G13" s="4"/>
      <c r="H13" s="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8:245" s="3" customFormat="1" ht="20.25" customHeight="1">
      <c r="H14" s="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4:245" s="3" customFormat="1" ht="14.25" customHeight="1"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4:245" s="3" customFormat="1" ht="14.25" customHeight="1"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3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3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3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3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3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3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3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3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3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3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3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3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3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3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3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jiyaoli</cp:lastModifiedBy>
  <cp:lastPrinted>2017-05-21T08:36:07Z</cp:lastPrinted>
  <dcterms:created xsi:type="dcterms:W3CDTF">2016-12-14T09:11:44Z</dcterms:created>
  <dcterms:modified xsi:type="dcterms:W3CDTF">2018-10-15T23:54:26Z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197988</vt:r8>
  </property>
  <property fmtid="{D5CDD505-2E9C-101B-9397-08002B2CF9AE}" pid="3" name="KSOProductBuildVer">
    <vt:lpwstr>2052-10.1.0.6929</vt:lpwstr>
  </property>
</Properties>
</file>